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8385" activeTab="3"/>
  </bookViews>
  <sheets>
    <sheet name="OP, 4.7" sheetId="1" r:id="rId1"/>
    <sheet name="LS, LR" sheetId="3" r:id="rId2"/>
    <sheet name="TC, RS, MS" sheetId="4" r:id="rId3"/>
    <sheet name="420, 470, HB" sheetId="5" r:id="rId4"/>
  </sheets>
  <definedNames>
    <definedName name="_xlnm._FilterDatabase" localSheetId="0" hidden="1">'OP, 4.7'!$A$118:$Z$136</definedName>
    <definedName name="_xlnm.Print_Area" localSheetId="0">'OP, 4.7'!$A$1:$Z$137</definedName>
  </definedNames>
  <calcPr calcId="145621"/>
</workbook>
</file>

<file path=xl/calcChain.xml><?xml version="1.0" encoding="utf-8"?>
<calcChain xmlns="http://schemas.openxmlformats.org/spreadsheetml/2006/main">
  <c r="T42" i="4" l="1"/>
  <c r="T43" i="4"/>
  <c r="T44" i="4"/>
  <c r="T46" i="4"/>
  <c r="T45" i="4"/>
  <c r="T47" i="4"/>
  <c r="T49" i="4"/>
  <c r="T50" i="4"/>
  <c r="T53" i="4"/>
  <c r="T64" i="4"/>
  <c r="T68" i="4"/>
  <c r="T41" i="4"/>
  <c r="V78" i="3"/>
  <c r="W78" i="3"/>
  <c r="V82" i="3"/>
  <c r="W82" i="3"/>
  <c r="T44" i="3"/>
  <c r="T45" i="3"/>
  <c r="T46" i="3"/>
  <c r="T47" i="3"/>
  <c r="T50" i="3"/>
  <c r="T59" i="3"/>
  <c r="T65" i="3"/>
  <c r="T68" i="3"/>
  <c r="T75" i="3"/>
  <c r="T43" i="3"/>
  <c r="Y110" i="1"/>
  <c r="Z110" i="1"/>
  <c r="Z36" i="1"/>
  <c r="Z37" i="1"/>
  <c r="Z38" i="1"/>
  <c r="Z39" i="1"/>
  <c r="Z40" i="1"/>
  <c r="Z41" i="1"/>
  <c r="Y42" i="1"/>
  <c r="Z42" i="1"/>
  <c r="Z43" i="1"/>
  <c r="Z44" i="1"/>
  <c r="Z46" i="1"/>
  <c r="Z45" i="1"/>
  <c r="Z47" i="1"/>
  <c r="Z49" i="1"/>
  <c r="Z48" i="1"/>
  <c r="Z50" i="1"/>
  <c r="Y51" i="1"/>
  <c r="Z51" i="1"/>
  <c r="Y52" i="1"/>
  <c r="Z52" i="1"/>
  <c r="Z53" i="1"/>
  <c r="Z54" i="1"/>
  <c r="Z55" i="1"/>
  <c r="Y56" i="1"/>
  <c r="Z56" i="1"/>
  <c r="Y57" i="1"/>
  <c r="Z57" i="1"/>
  <c r="Y58" i="1"/>
  <c r="Z58" i="1"/>
  <c r="Z59" i="1"/>
  <c r="Z60" i="1"/>
  <c r="Z61" i="1"/>
  <c r="Z62" i="1"/>
  <c r="Z63" i="1"/>
  <c r="Z64" i="1"/>
  <c r="Y65" i="1"/>
  <c r="Z65" i="1"/>
  <c r="Z66" i="1"/>
  <c r="Z67" i="1"/>
  <c r="Z68" i="1"/>
  <c r="Y69" i="1"/>
  <c r="Z69" i="1"/>
  <c r="Z70" i="1"/>
  <c r="Z71" i="1"/>
  <c r="Z72" i="1"/>
  <c r="Y73" i="1"/>
  <c r="Z73" i="1"/>
  <c r="Y74" i="1"/>
  <c r="Z74" i="1"/>
  <c r="Y75" i="1"/>
  <c r="Z75" i="1"/>
  <c r="Y76" i="1"/>
  <c r="Z76" i="1"/>
  <c r="Z77" i="1"/>
  <c r="Y78" i="1"/>
  <c r="Z78" i="1"/>
  <c r="Z79" i="1"/>
  <c r="Z80" i="1"/>
  <c r="Y81" i="1"/>
  <c r="Z81" i="1"/>
  <c r="Y82" i="1"/>
  <c r="Z82" i="1"/>
  <c r="Z83" i="1"/>
  <c r="Y84" i="1"/>
  <c r="Z84" i="1"/>
  <c r="Z85" i="1"/>
  <c r="Z86" i="1"/>
  <c r="Z87" i="1"/>
  <c r="Z88" i="1"/>
  <c r="Y89" i="1"/>
  <c r="Z89" i="1"/>
  <c r="Z90" i="1"/>
  <c r="Z91" i="1"/>
  <c r="Z92" i="1"/>
  <c r="Z93" i="1"/>
  <c r="Y94" i="1"/>
  <c r="Z94" i="1"/>
  <c r="Z95" i="1"/>
  <c r="Y96" i="1"/>
  <c r="Z96" i="1"/>
  <c r="Z97" i="1"/>
  <c r="Y98" i="1"/>
  <c r="Z98" i="1"/>
  <c r="Y99" i="1"/>
  <c r="Z99" i="1"/>
  <c r="Z100" i="1"/>
  <c r="Z101" i="1"/>
  <c r="Z102" i="1"/>
  <c r="Z103" i="1"/>
  <c r="Z104" i="1"/>
  <c r="Z105" i="1"/>
  <c r="Z106" i="1"/>
  <c r="Z107" i="1"/>
  <c r="Y108" i="1"/>
  <c r="Z108" i="1"/>
  <c r="Z109" i="1"/>
  <c r="Y111" i="1"/>
  <c r="Z111" i="1"/>
  <c r="Z112" i="1"/>
  <c r="Y113" i="1"/>
  <c r="Z113" i="1"/>
  <c r="Y114" i="1"/>
  <c r="Z114" i="1"/>
  <c r="Z115" i="1"/>
  <c r="Z35" i="1"/>
  <c r="Z5" i="1"/>
  <c r="Z6" i="1"/>
  <c r="Z7" i="1"/>
  <c r="Z8" i="1"/>
  <c r="Z9" i="1"/>
  <c r="Y10" i="1"/>
  <c r="Z10" i="1"/>
  <c r="Z11" i="1"/>
  <c r="Y12" i="1"/>
  <c r="Z12" i="1"/>
  <c r="Z13" i="1"/>
  <c r="Z14" i="1"/>
  <c r="Z15" i="1"/>
  <c r="Z16" i="1"/>
  <c r="Y17" i="1"/>
  <c r="Z17" i="1"/>
  <c r="Z18" i="1"/>
  <c r="Z19" i="1"/>
  <c r="Y20" i="1"/>
  <c r="Z20" i="1"/>
  <c r="Z21" i="1"/>
  <c r="Y23" i="1"/>
  <c r="Z23" i="1"/>
  <c r="Y24" i="1"/>
  <c r="Z24" i="1"/>
  <c r="Z22" i="1"/>
  <c r="Y25" i="1"/>
  <c r="Z25" i="1"/>
  <c r="Y26" i="1"/>
  <c r="Z26" i="1"/>
  <c r="Y27" i="1"/>
  <c r="Z27" i="1"/>
  <c r="Y28" i="1"/>
  <c r="Z28" i="1"/>
  <c r="Z29" i="1"/>
  <c r="Y30" i="1"/>
  <c r="Z30" i="1"/>
  <c r="Z4" i="1"/>
  <c r="W44" i="3"/>
  <c r="W45" i="3"/>
  <c r="W46" i="3"/>
  <c r="W48" i="3"/>
  <c r="W47" i="3"/>
  <c r="W49" i="3"/>
  <c r="W51" i="3"/>
  <c r="W50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V66" i="3"/>
  <c r="W66" i="3"/>
  <c r="W65" i="3"/>
  <c r="W67" i="3"/>
  <c r="W69" i="3"/>
  <c r="V70" i="3"/>
  <c r="W70" i="3"/>
  <c r="W71" i="3"/>
  <c r="V72" i="3"/>
  <c r="W72" i="3"/>
  <c r="W73" i="3"/>
  <c r="W68" i="3"/>
  <c r="W74" i="3"/>
  <c r="V76" i="3"/>
  <c r="W76" i="3"/>
  <c r="V77" i="3"/>
  <c r="W77" i="3"/>
  <c r="W75" i="3"/>
  <c r="V79" i="3"/>
  <c r="W79" i="3"/>
  <c r="W80" i="3"/>
  <c r="W81" i="3"/>
  <c r="W83" i="3"/>
  <c r="W43" i="3"/>
  <c r="W5" i="3"/>
  <c r="W6" i="3"/>
  <c r="W7" i="3"/>
  <c r="W9" i="3"/>
  <c r="W8" i="3"/>
  <c r="W10" i="3"/>
  <c r="W11" i="3"/>
  <c r="W12" i="3"/>
  <c r="W13" i="3"/>
  <c r="W14" i="3"/>
  <c r="W15" i="3"/>
  <c r="V16" i="3"/>
  <c r="W16" i="3"/>
  <c r="W17" i="3"/>
  <c r="W18" i="3"/>
  <c r="W19" i="3"/>
  <c r="W20" i="3"/>
  <c r="W21" i="3"/>
  <c r="W22" i="3"/>
  <c r="W23" i="3"/>
  <c r="W24" i="3"/>
  <c r="W25" i="3"/>
  <c r="W26" i="3"/>
  <c r="W27" i="3"/>
  <c r="W29" i="3"/>
  <c r="W28" i="3"/>
  <c r="V30" i="3"/>
  <c r="W30" i="3"/>
  <c r="W31" i="3"/>
  <c r="W32" i="3"/>
  <c r="W33" i="3"/>
  <c r="W34" i="3"/>
  <c r="W35" i="3"/>
  <c r="V36" i="3"/>
  <c r="W36" i="3"/>
  <c r="W37" i="3"/>
  <c r="W38" i="3"/>
  <c r="W4" i="3"/>
  <c r="V107" i="4"/>
  <c r="W107" i="4"/>
  <c r="W106" i="4"/>
  <c r="V106" i="4"/>
  <c r="V93" i="4"/>
  <c r="W93" i="4"/>
  <c r="V94" i="4"/>
  <c r="W94" i="4"/>
  <c r="V95" i="4"/>
  <c r="W95" i="4"/>
  <c r="V96" i="4"/>
  <c r="W96" i="4"/>
  <c r="V97" i="4"/>
  <c r="W97" i="4"/>
  <c r="V98" i="4"/>
  <c r="W98" i="4"/>
  <c r="V99" i="4"/>
  <c r="W99" i="4"/>
  <c r="V100" i="4"/>
  <c r="W100" i="4"/>
  <c r="V101" i="4"/>
  <c r="W101" i="4"/>
  <c r="W92" i="4"/>
  <c r="V92" i="4"/>
  <c r="W42" i="4"/>
  <c r="W43" i="4"/>
  <c r="W44" i="4"/>
  <c r="W46" i="4"/>
  <c r="W45" i="4"/>
  <c r="W47" i="4"/>
  <c r="W48" i="4"/>
  <c r="W49" i="4"/>
  <c r="W50" i="4"/>
  <c r="W51" i="4"/>
  <c r="W52" i="4"/>
  <c r="W54" i="4"/>
  <c r="W53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V73" i="4"/>
  <c r="W73" i="4"/>
  <c r="W74" i="4"/>
  <c r="W75" i="4"/>
  <c r="W76" i="4"/>
  <c r="W77" i="4"/>
  <c r="V78" i="4"/>
  <c r="W78" i="4"/>
  <c r="V79" i="4"/>
  <c r="W79" i="4"/>
  <c r="W80" i="4"/>
  <c r="W81" i="4"/>
  <c r="V82" i="4"/>
  <c r="W82" i="4"/>
  <c r="W83" i="4"/>
  <c r="W84" i="4"/>
  <c r="W85" i="4"/>
  <c r="W86" i="4"/>
  <c r="W41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V36" i="4"/>
  <c r="W36" i="4"/>
  <c r="W20" i="4"/>
  <c r="V5" i="4"/>
  <c r="W5" i="4"/>
  <c r="V6" i="4"/>
  <c r="W6" i="4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W4" i="4"/>
  <c r="V4" i="4"/>
  <c r="Z47" i="5"/>
  <c r="Z48" i="5"/>
  <c r="Z49" i="5"/>
  <c r="Z51" i="5"/>
  <c r="Z50" i="5"/>
  <c r="Z52" i="5"/>
  <c r="Y53" i="5"/>
  <c r="Z53" i="5"/>
  <c r="Y54" i="5"/>
  <c r="Z54" i="5"/>
  <c r="Z55" i="5"/>
  <c r="Y56" i="5"/>
  <c r="Z56" i="5"/>
  <c r="Z57" i="5"/>
  <c r="Y58" i="5"/>
  <c r="Z58" i="5"/>
  <c r="Y59" i="5"/>
  <c r="Z59" i="5"/>
  <c r="Z60" i="5"/>
  <c r="Z61" i="5"/>
  <c r="Y62" i="5"/>
  <c r="Z62" i="5"/>
  <c r="Z46" i="5"/>
  <c r="Z27" i="5"/>
  <c r="Z30" i="5"/>
  <c r="Z29" i="5"/>
  <c r="Z31" i="5"/>
  <c r="Z32" i="5"/>
  <c r="Z33" i="5"/>
  <c r="Z34" i="5"/>
  <c r="Z35" i="5"/>
  <c r="Z36" i="5"/>
  <c r="Z37" i="5"/>
  <c r="Z38" i="5"/>
  <c r="Y40" i="5"/>
  <c r="Z40" i="5"/>
  <c r="Y41" i="5"/>
  <c r="Z41" i="5"/>
  <c r="Z39" i="5"/>
  <c r="Z28" i="5"/>
  <c r="Z5" i="5"/>
  <c r="Z7" i="5"/>
  <c r="Z6" i="5"/>
  <c r="Z9" i="5"/>
  <c r="Z8" i="5"/>
  <c r="Z10" i="5"/>
  <c r="Z11" i="5"/>
  <c r="Y12" i="5"/>
  <c r="Z12" i="5"/>
  <c r="Z13" i="5"/>
  <c r="Z14" i="5"/>
  <c r="Z15" i="5"/>
  <c r="Z16" i="5"/>
  <c r="Y17" i="5"/>
  <c r="Z17" i="5"/>
  <c r="Y18" i="5"/>
  <c r="Z18" i="5"/>
  <c r="Z19" i="5"/>
  <c r="Y20" i="5"/>
  <c r="Z20" i="5"/>
  <c r="Z21" i="5"/>
  <c r="Z22" i="5"/>
  <c r="Z4" i="5"/>
  <c r="Q42" i="4" l="1"/>
  <c r="Q43" i="4"/>
  <c r="Q44" i="4"/>
  <c r="Q46" i="4"/>
  <c r="Q45" i="4"/>
  <c r="Q48" i="4"/>
  <c r="Q49" i="4"/>
  <c r="Q51" i="4"/>
  <c r="Q50" i="4"/>
  <c r="Q54" i="4"/>
  <c r="Q53" i="4"/>
  <c r="Q56" i="4"/>
  <c r="Q64" i="4"/>
  <c r="Q76" i="4"/>
  <c r="Q80" i="4"/>
  <c r="Q41" i="4"/>
  <c r="T21" i="5"/>
  <c r="Y21" i="5" s="1"/>
  <c r="T5" i="5"/>
  <c r="T7" i="5"/>
  <c r="T6" i="5"/>
  <c r="T8" i="5"/>
  <c r="T4" i="5"/>
  <c r="Q5" i="3"/>
  <c r="Q8" i="3"/>
  <c r="Q13" i="3"/>
  <c r="Q4" i="3"/>
  <c r="Q44" i="3"/>
  <c r="Q45" i="3"/>
  <c r="Q46" i="3"/>
  <c r="Q47" i="3"/>
  <c r="Q50" i="3"/>
  <c r="Q65" i="3"/>
  <c r="Q43" i="3"/>
  <c r="Q55" i="5" l="1"/>
  <c r="Y55" i="5" s="1"/>
  <c r="Q61" i="5"/>
  <c r="Y61" i="5" s="1"/>
  <c r="Q47" i="5"/>
  <c r="Y47" i="5" s="1"/>
  <c r="Q48" i="5"/>
  <c r="Y48" i="5" s="1"/>
  <c r="Q51" i="5"/>
  <c r="Y51" i="5" s="1"/>
  <c r="Q49" i="5"/>
  <c r="Y49" i="5" s="1"/>
  <c r="Q52" i="5"/>
  <c r="Y52" i="5" s="1"/>
  <c r="Q50" i="5"/>
  <c r="Y50" i="5" s="1"/>
  <c r="Q57" i="5"/>
  <c r="Y57" i="5" s="1"/>
  <c r="Q60" i="5"/>
  <c r="Y60" i="5" s="1"/>
  <c r="Q46" i="5"/>
  <c r="Y46" i="5" s="1"/>
  <c r="Q37" i="5"/>
  <c r="Y37" i="5" s="1"/>
  <c r="Q39" i="5"/>
  <c r="Y39" i="5" s="1"/>
  <c r="Q30" i="5"/>
  <c r="Y30" i="5" s="1"/>
  <c r="Q27" i="5"/>
  <c r="Y27" i="5" s="1"/>
  <c r="Q29" i="5"/>
  <c r="Y29" i="5" s="1"/>
  <c r="Q31" i="5"/>
  <c r="Y31" i="5" s="1"/>
  <c r="Q32" i="5"/>
  <c r="Y32" i="5" s="1"/>
  <c r="Q33" i="5"/>
  <c r="Y33" i="5" s="1"/>
  <c r="Q34" i="5"/>
  <c r="Y34" i="5" s="1"/>
  <c r="Q35" i="5"/>
  <c r="Y35" i="5" s="1"/>
  <c r="Q36" i="5"/>
  <c r="Y36" i="5" s="1"/>
  <c r="Q38" i="5"/>
  <c r="Y38" i="5" s="1"/>
  <c r="Q28" i="5"/>
  <c r="Y28" i="5" s="1"/>
  <c r="Q15" i="5"/>
  <c r="Y15" i="5" s="1"/>
  <c r="Q16" i="5"/>
  <c r="Y16" i="5" s="1"/>
  <c r="Q19" i="5"/>
  <c r="Y19" i="5" s="1"/>
  <c r="Q22" i="5"/>
  <c r="Y22" i="5" s="1"/>
  <c r="Q14" i="5"/>
  <c r="Y14" i="5" s="1"/>
  <c r="Q5" i="5"/>
  <c r="Y5" i="5" s="1"/>
  <c r="Q7" i="5"/>
  <c r="Q6" i="5"/>
  <c r="Q8" i="5"/>
  <c r="Q11" i="5"/>
  <c r="Y11" i="5" s="1"/>
  <c r="Q4" i="5"/>
  <c r="Y4" i="5" s="1"/>
  <c r="N100" i="4" l="1"/>
  <c r="N99" i="4"/>
  <c r="N95" i="4"/>
  <c r="N92" i="4"/>
  <c r="N86" i="4"/>
  <c r="V86" i="4" s="1"/>
  <c r="N85" i="4"/>
  <c r="V85" i="4" s="1"/>
  <c r="N84" i="4"/>
  <c r="V84" i="4" s="1"/>
  <c r="N83" i="4"/>
  <c r="V83" i="4" s="1"/>
  <c r="N80" i="4"/>
  <c r="V80" i="4" s="1"/>
  <c r="N75" i="4"/>
  <c r="V75" i="4" s="1"/>
  <c r="N77" i="4"/>
  <c r="V77" i="4" s="1"/>
  <c r="N76" i="4"/>
  <c r="V76" i="4" s="1"/>
  <c r="N81" i="4"/>
  <c r="V81" i="4" s="1"/>
  <c r="N71" i="4"/>
  <c r="V71" i="4" s="1"/>
  <c r="N42" i="4"/>
  <c r="N43" i="4"/>
  <c r="N44" i="4"/>
  <c r="N46" i="4"/>
  <c r="V46" i="4" s="1"/>
  <c r="N47" i="4"/>
  <c r="N48" i="4"/>
  <c r="N45" i="4"/>
  <c r="N49" i="4"/>
  <c r="V49" i="4" s="1"/>
  <c r="N52" i="4"/>
  <c r="N51" i="4"/>
  <c r="N58" i="4"/>
  <c r="N54" i="4"/>
  <c r="N53" i="4"/>
  <c r="N50" i="4"/>
  <c r="N57" i="4"/>
  <c r="N55" i="4"/>
  <c r="N67" i="4"/>
  <c r="N59" i="4"/>
  <c r="N63" i="4"/>
  <c r="N69" i="4"/>
  <c r="N56" i="4"/>
  <c r="N64" i="4"/>
  <c r="N60" i="4"/>
  <c r="V60" i="4" s="1"/>
  <c r="N70" i="4"/>
  <c r="N68" i="4"/>
  <c r="N72" i="4"/>
  <c r="N74" i="4"/>
  <c r="V74" i="4" s="1"/>
  <c r="N41" i="4"/>
  <c r="N34" i="4"/>
  <c r="V34" i="4" s="1"/>
  <c r="N20" i="4"/>
  <c r="N22" i="4"/>
  <c r="N24" i="4"/>
  <c r="N27" i="4"/>
  <c r="N32" i="4"/>
  <c r="N21" i="4"/>
  <c r="N15" i="4"/>
  <c r="N12" i="4"/>
  <c r="N6" i="4"/>
  <c r="N7" i="4"/>
  <c r="N8" i="4"/>
  <c r="N4" i="4"/>
  <c r="N68" i="3"/>
  <c r="V68" i="3" s="1"/>
  <c r="N74" i="3"/>
  <c r="V74" i="3" s="1"/>
  <c r="N75" i="3"/>
  <c r="V75" i="3" s="1"/>
  <c r="N81" i="3"/>
  <c r="V81" i="3" s="1"/>
  <c r="N83" i="3"/>
  <c r="V83" i="3" s="1"/>
  <c r="N44" i="3"/>
  <c r="N45" i="3"/>
  <c r="N46" i="3"/>
  <c r="N48" i="3"/>
  <c r="N47" i="3"/>
  <c r="N49" i="3"/>
  <c r="V49" i="3" s="1"/>
  <c r="N51" i="3"/>
  <c r="V51" i="3" s="1"/>
  <c r="N52" i="3"/>
  <c r="N50" i="3"/>
  <c r="N55" i="3"/>
  <c r="N56" i="3"/>
  <c r="N57" i="3"/>
  <c r="N59" i="3"/>
  <c r="N60" i="3"/>
  <c r="V60" i="3" s="1"/>
  <c r="N61" i="3"/>
  <c r="N67" i="3"/>
  <c r="N65" i="3"/>
  <c r="V65" i="3" s="1"/>
  <c r="N71" i="3"/>
  <c r="V71" i="3" s="1"/>
  <c r="N73" i="3"/>
  <c r="V73" i="3" s="1"/>
  <c r="N43" i="3"/>
  <c r="N32" i="3"/>
  <c r="V32" i="3" s="1"/>
  <c r="N33" i="3"/>
  <c r="V33" i="3" s="1"/>
  <c r="N34" i="3"/>
  <c r="V34" i="3" s="1"/>
  <c r="N37" i="3"/>
  <c r="V37" i="3" s="1"/>
  <c r="N38" i="3"/>
  <c r="V38" i="3" s="1"/>
  <c r="N13" i="3"/>
  <c r="N5" i="3"/>
  <c r="V5" i="3" s="1"/>
  <c r="N6" i="3"/>
  <c r="N7" i="3"/>
  <c r="N9" i="3"/>
  <c r="N8" i="3"/>
  <c r="N10" i="3"/>
  <c r="N11" i="3"/>
  <c r="N12" i="3"/>
  <c r="N15" i="3"/>
  <c r="N23" i="3"/>
  <c r="N24" i="3"/>
  <c r="V24" i="3" s="1"/>
  <c r="N25" i="3"/>
  <c r="N29" i="3"/>
  <c r="N14" i="3"/>
  <c r="V14" i="3" s="1"/>
  <c r="N18" i="3"/>
  <c r="V18" i="3" s="1"/>
  <c r="N20" i="3"/>
  <c r="V20" i="3" s="1"/>
  <c r="N26" i="3"/>
  <c r="V26" i="3" s="1"/>
  <c r="N27" i="3"/>
  <c r="V27" i="3" s="1"/>
  <c r="N28" i="3"/>
  <c r="V28" i="3" s="1"/>
  <c r="N4" i="3"/>
  <c r="Q138" i="1"/>
  <c r="Y138" i="1" s="1"/>
  <c r="Z138" i="1"/>
  <c r="Z135" i="1"/>
  <c r="Q135" i="1"/>
  <c r="Y135" i="1" s="1"/>
  <c r="Q122" i="1"/>
  <c r="Q123" i="1"/>
  <c r="Q124" i="1"/>
  <c r="Q126" i="1"/>
  <c r="Q129" i="1"/>
  <c r="Q136" i="1"/>
  <c r="Q109" i="1"/>
  <c r="Y109" i="1" s="1"/>
  <c r="Q112" i="1"/>
  <c r="Y112" i="1" s="1"/>
  <c r="Q115" i="1"/>
  <c r="Y115" i="1" s="1"/>
  <c r="Q104" i="1"/>
  <c r="Y104" i="1" s="1"/>
  <c r="Q105" i="1"/>
  <c r="Y105" i="1" s="1"/>
  <c r="Q106" i="1"/>
  <c r="Y106" i="1" s="1"/>
  <c r="Q107" i="1"/>
  <c r="Y107" i="1" s="1"/>
  <c r="Q95" i="1"/>
  <c r="Y95" i="1" s="1"/>
  <c r="Q97" i="1"/>
  <c r="Y97" i="1" s="1"/>
  <c r="Q101" i="1"/>
  <c r="Y101" i="1" s="1"/>
  <c r="Q102" i="1"/>
  <c r="Y102" i="1" s="1"/>
  <c r="Q103" i="1"/>
  <c r="Y103" i="1" s="1"/>
  <c r="Q90" i="1"/>
  <c r="Y90" i="1" s="1"/>
  <c r="Q91" i="1"/>
  <c r="Y91" i="1" s="1"/>
  <c r="Q92" i="1"/>
  <c r="Y92" i="1" s="1"/>
  <c r="Q93" i="1"/>
  <c r="Y93" i="1" s="1"/>
  <c r="Q88" i="1"/>
  <c r="Y88" i="1" s="1"/>
  <c r="Q87" i="1"/>
  <c r="Y87" i="1" s="1"/>
  <c r="Q37" i="1"/>
  <c r="Y37" i="1" s="1"/>
  <c r="Q36" i="1"/>
  <c r="Y36" i="1" s="1"/>
  <c r="Q38" i="1"/>
  <c r="Y38" i="1" s="1"/>
  <c r="Q39" i="1"/>
  <c r="Q40" i="1"/>
  <c r="Q41" i="1"/>
  <c r="Q44" i="1"/>
  <c r="Q43" i="1"/>
  <c r="Q46" i="1"/>
  <c r="Q45" i="1"/>
  <c r="Q47" i="1"/>
  <c r="Q49" i="1"/>
  <c r="Q48" i="1"/>
  <c r="Q53" i="1"/>
  <c r="Q54" i="1"/>
  <c r="Q55" i="1"/>
  <c r="Q59" i="1"/>
  <c r="Q60" i="1"/>
  <c r="Q63" i="1"/>
  <c r="Q66" i="1"/>
  <c r="Q67" i="1"/>
  <c r="Q68" i="1"/>
  <c r="Q77" i="1"/>
  <c r="Y77" i="1" s="1"/>
  <c r="Q79" i="1"/>
  <c r="Y79" i="1" s="1"/>
  <c r="Q80" i="1"/>
  <c r="Q83" i="1"/>
  <c r="Q86" i="1"/>
  <c r="Y86" i="1" s="1"/>
  <c r="Q35" i="1"/>
  <c r="Y35" i="1" s="1"/>
  <c r="Q5" i="1"/>
  <c r="Q6" i="1"/>
  <c r="Q7" i="1"/>
  <c r="Q8" i="1"/>
  <c r="Q11" i="1"/>
  <c r="Q14" i="1"/>
  <c r="Y14" i="1" s="1"/>
  <c r="Q15" i="1"/>
  <c r="Q18" i="1"/>
  <c r="Q19" i="1"/>
  <c r="Q22" i="1"/>
  <c r="Y22" i="1" s="1"/>
  <c r="Q4" i="1"/>
  <c r="Y4" i="1" s="1"/>
  <c r="Z121" i="1" l="1"/>
  <c r="Z125" i="1"/>
  <c r="Z123" i="1"/>
  <c r="Z122" i="1"/>
  <c r="Z127" i="1"/>
  <c r="Z124" i="1"/>
  <c r="Z126" i="1"/>
  <c r="Z128" i="1"/>
  <c r="Z130" i="1"/>
  <c r="Z131" i="1"/>
  <c r="Z132" i="1"/>
  <c r="Z133" i="1"/>
  <c r="Z134" i="1"/>
  <c r="Z129" i="1"/>
  <c r="Z137" i="1"/>
  <c r="Z136" i="1"/>
  <c r="Z120" i="1"/>
  <c r="Y126" i="1"/>
  <c r="Y130" i="1"/>
  <c r="Y129" i="1"/>
  <c r="Y136" i="1"/>
  <c r="N7" i="5" l="1"/>
  <c r="Y7" i="5" s="1"/>
  <c r="N9" i="5"/>
  <c r="Y9" i="5" s="1"/>
  <c r="N6" i="5"/>
  <c r="Y6" i="5" s="1"/>
  <c r="N10" i="5"/>
  <c r="Y10" i="5" s="1"/>
  <c r="N8" i="5"/>
  <c r="Y8" i="5" s="1"/>
  <c r="N13" i="5"/>
  <c r="Y13" i="5" s="1"/>
  <c r="K56" i="4"/>
  <c r="V56" i="4" s="1"/>
  <c r="K30" i="4"/>
  <c r="V30" i="4" s="1"/>
  <c r="K32" i="4"/>
  <c r="V32" i="4" s="1"/>
  <c r="K4" i="4"/>
  <c r="K10" i="4"/>
  <c r="K8" i="4"/>
  <c r="K6" i="4"/>
  <c r="K7" i="4"/>
  <c r="K11" i="4"/>
  <c r="K13" i="4"/>
  <c r="K93" i="4"/>
  <c r="K95" i="4"/>
  <c r="K96" i="4"/>
  <c r="K92" i="4"/>
  <c r="K42" i="4"/>
  <c r="V42" i="4" s="1"/>
  <c r="K43" i="4"/>
  <c r="V43" i="4" s="1"/>
  <c r="K45" i="4"/>
  <c r="V45" i="4" s="1"/>
  <c r="K44" i="4"/>
  <c r="V44" i="4" s="1"/>
  <c r="K47" i="4"/>
  <c r="V47" i="4" s="1"/>
  <c r="K52" i="4"/>
  <c r="V52" i="4" s="1"/>
  <c r="K48" i="4"/>
  <c r="V48" i="4" s="1"/>
  <c r="K51" i="4"/>
  <c r="V51" i="4" s="1"/>
  <c r="K62" i="4"/>
  <c r="V62" i="4" s="1"/>
  <c r="K58" i="4"/>
  <c r="V58" i="4" s="1"/>
  <c r="K66" i="4"/>
  <c r="V66" i="4" s="1"/>
  <c r="K57" i="4"/>
  <c r="V57" i="4" s="1"/>
  <c r="K53" i="4"/>
  <c r="V53" i="4" s="1"/>
  <c r="K54" i="4"/>
  <c r="V54" i="4" s="1"/>
  <c r="K50" i="4"/>
  <c r="V50" i="4" s="1"/>
  <c r="K61" i="4"/>
  <c r="V61" i="4" s="1"/>
  <c r="K65" i="4"/>
  <c r="V65" i="4" s="1"/>
  <c r="K59" i="4"/>
  <c r="V59" i="4" s="1"/>
  <c r="K69" i="4"/>
  <c r="V69" i="4" s="1"/>
  <c r="K67" i="4"/>
  <c r="V67" i="4" s="1"/>
  <c r="K63" i="4"/>
  <c r="V63" i="4" s="1"/>
  <c r="K64" i="4"/>
  <c r="V64" i="4" s="1"/>
  <c r="K70" i="4"/>
  <c r="V70" i="4" s="1"/>
  <c r="K68" i="4"/>
  <c r="V68" i="4" s="1"/>
  <c r="K72" i="4"/>
  <c r="V72" i="4" s="1"/>
  <c r="K55" i="4"/>
  <c r="V55" i="4" s="1"/>
  <c r="K41" i="4"/>
  <c r="V41" i="4" s="1"/>
  <c r="K20" i="4"/>
  <c r="V20" i="4" s="1"/>
  <c r="K22" i="4"/>
  <c r="V22" i="4" s="1"/>
  <c r="K23" i="4"/>
  <c r="V23" i="4" s="1"/>
  <c r="K24" i="4"/>
  <c r="V24" i="4" s="1"/>
  <c r="K25" i="4"/>
  <c r="V25" i="4" s="1"/>
  <c r="K26" i="4"/>
  <c r="V26" i="4" s="1"/>
  <c r="K27" i="4"/>
  <c r="V27" i="4" s="1"/>
  <c r="K29" i="4"/>
  <c r="V29" i="4" s="1"/>
  <c r="K28" i="4"/>
  <c r="V28" i="4" s="1"/>
  <c r="K31" i="4"/>
  <c r="V31" i="4" s="1"/>
  <c r="K33" i="4"/>
  <c r="V33" i="4" s="1"/>
  <c r="K35" i="4"/>
  <c r="V35" i="4" s="1"/>
  <c r="K21" i="4"/>
  <c r="V21" i="4" s="1"/>
  <c r="K5" i="4"/>
  <c r="K44" i="3" l="1"/>
  <c r="V44" i="3" s="1"/>
  <c r="K48" i="3"/>
  <c r="V48" i="3" s="1"/>
  <c r="K46" i="3"/>
  <c r="V46" i="3" s="1"/>
  <c r="K45" i="3"/>
  <c r="V45" i="3" s="1"/>
  <c r="K47" i="3"/>
  <c r="V47" i="3" s="1"/>
  <c r="K53" i="3"/>
  <c r="V53" i="3" s="1"/>
  <c r="K54" i="3"/>
  <c r="V54" i="3" s="1"/>
  <c r="K52" i="3"/>
  <c r="V52" i="3" s="1"/>
  <c r="K50" i="3"/>
  <c r="V50" i="3" s="1"/>
  <c r="K58" i="3"/>
  <c r="V58" i="3" s="1"/>
  <c r="K55" i="3"/>
  <c r="V55" i="3" s="1"/>
  <c r="K57" i="3"/>
  <c r="V57" i="3" s="1"/>
  <c r="K62" i="3"/>
  <c r="V62" i="3" s="1"/>
  <c r="K61" i="3"/>
  <c r="V61" i="3" s="1"/>
  <c r="K59" i="3"/>
  <c r="V59" i="3" s="1"/>
  <c r="K56" i="3"/>
  <c r="V56" i="3" s="1"/>
  <c r="K64" i="3"/>
  <c r="V64" i="3" s="1"/>
  <c r="K69" i="3"/>
  <c r="V69" i="3" s="1"/>
  <c r="K67" i="3"/>
  <c r="V67" i="3" s="1"/>
  <c r="K80" i="3"/>
  <c r="V80" i="3" s="1"/>
  <c r="K63" i="3"/>
  <c r="V63" i="3" s="1"/>
  <c r="K43" i="3"/>
  <c r="V43" i="3" s="1"/>
  <c r="K21" i="3"/>
  <c r="V21" i="3" s="1"/>
  <c r="K10" i="3"/>
  <c r="V10" i="3" s="1"/>
  <c r="K31" i="3"/>
  <c r="V31" i="3" s="1"/>
  <c r="K23" i="3"/>
  <c r="V23" i="3" s="1"/>
  <c r="K25" i="3"/>
  <c r="V25" i="3" s="1"/>
  <c r="K35" i="3"/>
  <c r="V35" i="3" s="1"/>
  <c r="K19" i="3"/>
  <c r="V19" i="3" s="1"/>
  <c r="K6" i="3"/>
  <c r="V6" i="3" s="1"/>
  <c r="K7" i="3"/>
  <c r="V7" i="3" s="1"/>
  <c r="K11" i="3"/>
  <c r="V11" i="3" s="1"/>
  <c r="K8" i="3"/>
  <c r="V8" i="3" s="1"/>
  <c r="K9" i="3"/>
  <c r="V9" i="3" s="1"/>
  <c r="K12" i="3"/>
  <c r="V12" i="3" s="1"/>
  <c r="K22" i="3"/>
  <c r="V22" i="3" s="1"/>
  <c r="K13" i="3"/>
  <c r="V13" i="3" s="1"/>
  <c r="K15" i="3"/>
  <c r="V15" i="3" s="1"/>
  <c r="K29" i="3"/>
  <c r="V29" i="3" s="1"/>
  <c r="K17" i="3"/>
  <c r="V17" i="3" s="1"/>
  <c r="K4" i="3"/>
  <c r="V4" i="3" s="1"/>
  <c r="N137" i="1"/>
  <c r="Y137" i="1" s="1"/>
  <c r="N134" i="1"/>
  <c r="Y134" i="1" s="1"/>
  <c r="N132" i="1"/>
  <c r="Y132" i="1" s="1"/>
  <c r="N131" i="1"/>
  <c r="Y131" i="1" s="1"/>
  <c r="N128" i="1"/>
  <c r="Y128" i="1" s="1"/>
  <c r="N120" i="1"/>
  <c r="Y120" i="1" s="1"/>
  <c r="N124" i="1"/>
  <c r="Y124" i="1" s="1"/>
  <c r="N123" i="1"/>
  <c r="Y123" i="1" s="1"/>
  <c r="N133" i="1"/>
  <c r="Y133" i="1" s="1"/>
  <c r="N125" i="1"/>
  <c r="Y125" i="1" s="1"/>
  <c r="N122" i="1"/>
  <c r="Y122" i="1" s="1"/>
  <c r="N127" i="1"/>
  <c r="Y127" i="1" s="1"/>
  <c r="N121" i="1"/>
  <c r="Y121" i="1" s="1"/>
  <c r="N29" i="1"/>
  <c r="Y29" i="1" s="1"/>
  <c r="N19" i="1"/>
  <c r="Y19" i="1" s="1"/>
  <c r="N100" i="1"/>
  <c r="Y100" i="1" s="1"/>
  <c r="N9" i="1"/>
  <c r="Y9" i="1" s="1"/>
  <c r="N13" i="1"/>
  <c r="Y13" i="1" s="1"/>
  <c r="N5" i="1"/>
  <c r="Y5" i="1" s="1"/>
  <c r="N6" i="1"/>
  <c r="Y6" i="1" s="1"/>
  <c r="N8" i="1"/>
  <c r="Y8" i="1" s="1"/>
  <c r="N7" i="1"/>
  <c r="Y7" i="1" s="1"/>
  <c r="N11" i="1"/>
  <c r="Y11" i="1" s="1"/>
  <c r="N16" i="1"/>
  <c r="Y16" i="1" s="1"/>
  <c r="N15" i="1"/>
  <c r="Y15" i="1" s="1"/>
  <c r="N21" i="1"/>
  <c r="Y21" i="1" s="1"/>
  <c r="N18" i="1"/>
  <c r="Y18" i="1" s="1"/>
  <c r="N39" i="1"/>
  <c r="Y39" i="1" s="1"/>
  <c r="N40" i="1"/>
  <c r="Y40" i="1" s="1"/>
  <c r="N41" i="1"/>
  <c r="Y41" i="1" s="1"/>
  <c r="N43" i="1"/>
  <c r="Y43" i="1" s="1"/>
  <c r="N50" i="1"/>
  <c r="Y50" i="1" s="1"/>
  <c r="N44" i="1"/>
  <c r="Y44" i="1" s="1"/>
  <c r="N49" i="1"/>
  <c r="Y49" i="1" s="1"/>
  <c r="N46" i="1"/>
  <c r="Y46" i="1" s="1"/>
  <c r="N48" i="1"/>
  <c r="Y48" i="1" s="1"/>
  <c r="N47" i="1"/>
  <c r="Y47" i="1" s="1"/>
  <c r="N45" i="1"/>
  <c r="Y45" i="1" s="1"/>
  <c r="N61" i="1"/>
  <c r="Y61" i="1" s="1"/>
  <c r="N62" i="1"/>
  <c r="Y62" i="1" s="1"/>
  <c r="N54" i="1"/>
  <c r="Y54" i="1" s="1"/>
  <c r="N53" i="1"/>
  <c r="Y53" i="1" s="1"/>
  <c r="N64" i="1"/>
  <c r="Y64" i="1" s="1"/>
  <c r="N55" i="1"/>
  <c r="Y55" i="1" s="1"/>
  <c r="N70" i="1"/>
  <c r="Y70" i="1" s="1"/>
  <c r="N63" i="1"/>
  <c r="Y63" i="1" s="1"/>
  <c r="N72" i="1"/>
  <c r="Y72" i="1" s="1"/>
  <c r="N71" i="1"/>
  <c r="Y71" i="1" s="1"/>
  <c r="N59" i="1"/>
  <c r="Y59" i="1" s="1"/>
  <c r="N66" i="1"/>
  <c r="Y66" i="1" s="1"/>
  <c r="N67" i="1"/>
  <c r="Y67" i="1" s="1"/>
  <c r="N60" i="1"/>
  <c r="Y60" i="1" s="1"/>
  <c r="N68" i="1"/>
  <c r="Y68" i="1" s="1"/>
  <c r="N85" i="1"/>
  <c r="Y85" i="1" s="1"/>
  <c r="N80" i="1"/>
  <c r="Y80" i="1" s="1"/>
  <c r="N83" i="1"/>
  <c r="Y83" i="1" s="1"/>
</calcChain>
</file>

<file path=xl/comments1.xml><?xml version="1.0" encoding="utf-8"?>
<comments xmlns="http://schemas.openxmlformats.org/spreadsheetml/2006/main">
  <authors>
    <author>Registered User</author>
  </authors>
  <commentList>
    <comment ref="B49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김성우
양호엽
</t>
        </r>
      </text>
    </comment>
    <comment ref="B56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김민우
배상우
</t>
        </r>
      </text>
    </comment>
  </commentList>
</comments>
</file>

<file path=xl/sharedStrings.xml><?xml version="1.0" encoding="utf-8"?>
<sst xmlns="http://schemas.openxmlformats.org/spreadsheetml/2006/main" count="1093" uniqueCount="626">
  <si>
    <t>성 명</t>
  </si>
  <si>
    <t>소  속</t>
  </si>
  <si>
    <t>순위</t>
  </si>
  <si>
    <t>순위</t>
    <phoneticPr fontId="1" type="noConversion"/>
  </si>
  <si>
    <t>박성빈</t>
  </si>
  <si>
    <t>김동욱</t>
  </si>
  <si>
    <t>최군학</t>
  </si>
  <si>
    <t>이석현</t>
  </si>
  <si>
    <t>정건우</t>
  </si>
  <si>
    <t>김우진</t>
  </si>
  <si>
    <t>윤희태</t>
  </si>
  <si>
    <t>전범주</t>
  </si>
  <si>
    <t>최원빈</t>
  </si>
  <si>
    <t>김선호</t>
  </si>
  <si>
    <t>김영우</t>
  </si>
  <si>
    <t>박재하</t>
  </si>
  <si>
    <t>이상민</t>
  </si>
  <si>
    <t>전승주</t>
  </si>
  <si>
    <t>오한울</t>
  </si>
  <si>
    <t>홍민경</t>
  </si>
  <si>
    <t>강동형</t>
  </si>
  <si>
    <t>김도제</t>
  </si>
  <si>
    <t>김진영</t>
  </si>
  <si>
    <t>김태영</t>
  </si>
  <si>
    <t>김혜민</t>
  </si>
  <si>
    <t>김준민</t>
  </si>
  <si>
    <t>옥상운</t>
  </si>
  <si>
    <t>서유준</t>
  </si>
  <si>
    <t>서은채</t>
  </si>
  <si>
    <t>구현모</t>
  </si>
  <si>
    <t>김경민</t>
  </si>
  <si>
    <t>김형준</t>
  </si>
  <si>
    <t>박동균</t>
  </si>
  <si>
    <t>방민성</t>
  </si>
  <si>
    <t>최찬영</t>
  </si>
  <si>
    <t>허철우</t>
  </si>
  <si>
    <t>김준엽</t>
  </si>
  <si>
    <t>박진우</t>
  </si>
  <si>
    <t>남다은</t>
  </si>
  <si>
    <t>방예린</t>
  </si>
  <si>
    <t>손지원</t>
  </si>
  <si>
    <t>정성경</t>
  </si>
  <si>
    <t>하지민</t>
  </si>
  <si>
    <t>손지민</t>
  </si>
  <si>
    <t>정혜원</t>
  </si>
  <si>
    <t>김재경</t>
  </si>
  <si>
    <t>서동엽</t>
  </si>
  <si>
    <t>이다연</t>
  </si>
  <si>
    <t>김경모</t>
  </si>
  <si>
    <t>김세웅</t>
  </si>
  <si>
    <t>김용민</t>
  </si>
  <si>
    <t>양태영</t>
  </si>
  <si>
    <t>정현우</t>
  </si>
  <si>
    <t>진동현</t>
  </si>
  <si>
    <t>이연주</t>
  </si>
  <si>
    <t>장지수</t>
  </si>
  <si>
    <t>서해찬</t>
  </si>
  <si>
    <t>송채원</t>
  </si>
  <si>
    <t>이도성</t>
  </si>
  <si>
    <t>김시인</t>
  </si>
  <si>
    <t>손미혜</t>
  </si>
  <si>
    <t>조현주</t>
  </si>
  <si>
    <t>강준철</t>
  </si>
  <si>
    <t>김상우</t>
  </si>
  <si>
    <t>김선우</t>
  </si>
  <si>
    <t>김형건</t>
  </si>
  <si>
    <t>한지연</t>
  </si>
  <si>
    <t>김기현</t>
  </si>
  <si>
    <t>신한수</t>
  </si>
  <si>
    <t>신지원</t>
  </si>
  <si>
    <t>편성현</t>
  </si>
  <si>
    <t>이강준</t>
  </si>
  <si>
    <t>이원정</t>
  </si>
  <si>
    <t>김다정</t>
  </si>
  <si>
    <t>이혜연</t>
  </si>
  <si>
    <t>랭킹점수</t>
    <phoneticPr fontId="1" type="noConversion"/>
  </si>
  <si>
    <t>대회점수</t>
    <phoneticPr fontId="1" type="noConversion"/>
  </si>
  <si>
    <t>* 레이저 4.7</t>
    <phoneticPr fontId="2" type="noConversion"/>
  </si>
  <si>
    <t>김해성</t>
    <phoneticPr fontId="5" type="noConversion"/>
  </si>
  <si>
    <t>이상헌</t>
    <phoneticPr fontId="5" type="noConversion"/>
  </si>
  <si>
    <t>김정호</t>
    <phoneticPr fontId="5" type="noConversion"/>
  </si>
  <si>
    <t>이민형</t>
    <phoneticPr fontId="5" type="noConversion"/>
  </si>
  <si>
    <t>장근석</t>
    <phoneticPr fontId="5" type="noConversion"/>
  </si>
  <si>
    <t>이경진</t>
    <phoneticPr fontId="1" type="noConversion"/>
  </si>
  <si>
    <t>김지아</t>
    <phoneticPr fontId="1" type="noConversion"/>
  </si>
  <si>
    <t>최성은</t>
    <phoneticPr fontId="1" type="noConversion"/>
  </si>
  <si>
    <t>장민희</t>
    <phoneticPr fontId="1" type="noConversion"/>
  </si>
  <si>
    <t>민병재</t>
    <phoneticPr fontId="1" type="noConversion"/>
  </si>
  <si>
    <t>김태환</t>
    <phoneticPr fontId="1" type="noConversion"/>
  </si>
  <si>
    <t>박다솜</t>
    <phoneticPr fontId="1" type="noConversion"/>
  </si>
  <si>
    <t>이동원</t>
    <phoneticPr fontId="1" type="noConversion"/>
  </si>
  <si>
    <t>문지선</t>
    <phoneticPr fontId="1" type="noConversion"/>
  </si>
  <si>
    <t>김민주</t>
    <phoneticPr fontId="1" type="noConversion"/>
  </si>
  <si>
    <t>손예인</t>
    <phoneticPr fontId="1" type="noConversion"/>
  </si>
  <si>
    <t>전은해</t>
    <phoneticPr fontId="1" type="noConversion"/>
  </si>
  <si>
    <t>김동민</t>
    <phoneticPr fontId="1" type="noConversion"/>
  </si>
  <si>
    <t>홍유정</t>
    <phoneticPr fontId="1" type="noConversion"/>
  </si>
  <si>
    <t>한국해양대</t>
    <phoneticPr fontId="1" type="noConversion"/>
  </si>
  <si>
    <t>남창고3</t>
    <phoneticPr fontId="1" type="noConversion"/>
  </si>
  <si>
    <t>김유미</t>
    <phoneticPr fontId="1" type="noConversion"/>
  </si>
  <si>
    <t>이효경</t>
    <phoneticPr fontId="1" type="noConversion"/>
  </si>
  <si>
    <t>홍연수</t>
    <phoneticPr fontId="1" type="noConversion"/>
  </si>
  <si>
    <t>권가원</t>
    <phoneticPr fontId="1" type="noConversion"/>
  </si>
  <si>
    <t>권민선</t>
    <phoneticPr fontId="1" type="noConversion"/>
  </si>
  <si>
    <t>홍태금</t>
    <phoneticPr fontId="1" type="noConversion"/>
  </si>
  <si>
    <t>* 옵티미스트(남)</t>
    <phoneticPr fontId="2" type="noConversion"/>
  </si>
  <si>
    <t>* 옵티미스트(여)</t>
    <phoneticPr fontId="2" type="noConversion"/>
  </si>
  <si>
    <t>윤인수</t>
    <phoneticPr fontId="1" type="noConversion"/>
  </si>
  <si>
    <t>권영현</t>
    <phoneticPr fontId="1" type="noConversion"/>
  </si>
  <si>
    <t>박은재</t>
    <phoneticPr fontId="1" type="noConversion"/>
  </si>
  <si>
    <t>이신무</t>
    <phoneticPr fontId="1" type="noConversion"/>
  </si>
  <si>
    <t>문대영</t>
    <phoneticPr fontId="1" type="noConversion"/>
  </si>
  <si>
    <t>후포고2</t>
    <phoneticPr fontId="1" type="noConversion"/>
  </si>
  <si>
    <t>강릉명륜고</t>
    <phoneticPr fontId="1" type="noConversion"/>
  </si>
  <si>
    <t>충남해양과학고</t>
    <phoneticPr fontId="1" type="noConversion"/>
  </si>
  <si>
    <t>경북요트협회</t>
    <phoneticPr fontId="1" type="noConversion"/>
  </si>
  <si>
    <t>* 레이저급</t>
    <phoneticPr fontId="2" type="noConversion"/>
  </si>
  <si>
    <t>* 레이저레디알급</t>
    <phoneticPr fontId="2" type="noConversion"/>
  </si>
  <si>
    <t>하지민</t>
    <phoneticPr fontId="1" type="noConversion"/>
  </si>
  <si>
    <t>김상규</t>
    <phoneticPr fontId="1" type="noConversion"/>
  </si>
  <si>
    <t>윤현수</t>
    <phoneticPr fontId="1" type="noConversion"/>
  </si>
  <si>
    <t>김정곤</t>
    <phoneticPr fontId="1" type="noConversion"/>
  </si>
  <si>
    <t>최성환</t>
    <phoneticPr fontId="1" type="noConversion"/>
  </si>
  <si>
    <t>김호곤</t>
    <phoneticPr fontId="1" type="noConversion"/>
  </si>
  <si>
    <t>이진욱</t>
    <phoneticPr fontId="1" type="noConversion"/>
  </si>
  <si>
    <t>정보</t>
    <phoneticPr fontId="1" type="noConversion"/>
  </si>
  <si>
    <t>진준오</t>
    <phoneticPr fontId="1" type="noConversion"/>
  </si>
  <si>
    <t>황대원</t>
    <phoneticPr fontId="1" type="noConversion"/>
  </si>
  <si>
    <t>김형익</t>
    <phoneticPr fontId="1" type="noConversion"/>
  </si>
  <si>
    <t>김창윤</t>
    <phoneticPr fontId="1" type="noConversion"/>
  </si>
  <si>
    <t>문용범</t>
    <phoneticPr fontId="1" type="noConversion"/>
  </si>
  <si>
    <t>정진곤</t>
    <phoneticPr fontId="1" type="noConversion"/>
  </si>
  <si>
    <t>윤여인</t>
    <phoneticPr fontId="1" type="noConversion"/>
  </si>
  <si>
    <t>안준성</t>
    <phoneticPr fontId="1" type="noConversion"/>
  </si>
  <si>
    <t>조성백</t>
    <phoneticPr fontId="1" type="noConversion"/>
  </si>
  <si>
    <t>주다빈</t>
    <phoneticPr fontId="1" type="noConversion"/>
  </si>
  <si>
    <t>박성진</t>
    <phoneticPr fontId="1" type="noConversion"/>
  </si>
  <si>
    <t>김영운</t>
    <phoneticPr fontId="1" type="noConversion"/>
  </si>
  <si>
    <t>이진환</t>
    <phoneticPr fontId="1" type="noConversion"/>
  </si>
  <si>
    <t>고은수</t>
    <phoneticPr fontId="1" type="noConversion"/>
  </si>
  <si>
    <t>정민규</t>
    <phoneticPr fontId="1" type="noConversion"/>
  </si>
  <si>
    <t>박신재</t>
    <phoneticPr fontId="1" type="noConversion"/>
  </si>
  <si>
    <t>손유진</t>
    <phoneticPr fontId="1" type="noConversion"/>
  </si>
  <si>
    <t>김지환</t>
    <phoneticPr fontId="1" type="noConversion"/>
  </si>
  <si>
    <t>허길준</t>
    <phoneticPr fontId="1" type="noConversion"/>
  </si>
  <si>
    <t>민병호</t>
    <phoneticPr fontId="1" type="noConversion"/>
  </si>
  <si>
    <t>오강택</t>
    <phoneticPr fontId="1" type="noConversion"/>
  </si>
  <si>
    <t>인천광역시체육회</t>
    <phoneticPr fontId="1" type="noConversion"/>
  </si>
  <si>
    <t>부안군청</t>
    <phoneticPr fontId="1" type="noConversion"/>
  </si>
  <si>
    <t>보령시청</t>
    <phoneticPr fontId="1" type="noConversion"/>
  </si>
  <si>
    <t>경북도청</t>
    <phoneticPr fontId="1" type="noConversion"/>
  </si>
  <si>
    <t>강릉시청</t>
    <phoneticPr fontId="1" type="noConversion"/>
  </si>
  <si>
    <t>거제시청</t>
    <phoneticPr fontId="1" type="noConversion"/>
  </si>
  <si>
    <t>평택시청</t>
    <phoneticPr fontId="1" type="noConversion"/>
  </si>
  <si>
    <t>대구시체육회</t>
    <phoneticPr fontId="1" type="noConversion"/>
  </si>
  <si>
    <t>충남대1</t>
    <phoneticPr fontId="1" type="noConversion"/>
  </si>
  <si>
    <t>여수시청</t>
    <phoneticPr fontId="1" type="noConversion"/>
  </si>
  <si>
    <t>순천대학교</t>
    <phoneticPr fontId="1" type="noConversion"/>
  </si>
  <si>
    <t>현화고3</t>
    <phoneticPr fontId="1" type="noConversion"/>
  </si>
  <si>
    <t>한국해양대학교</t>
    <phoneticPr fontId="1" type="noConversion"/>
  </si>
  <si>
    <t>부산요트협회</t>
    <phoneticPr fontId="1" type="noConversion"/>
  </si>
  <si>
    <t>남창고2</t>
    <phoneticPr fontId="1" type="noConversion"/>
  </si>
  <si>
    <t>동원고3</t>
    <phoneticPr fontId="1" type="noConversion"/>
  </si>
  <si>
    <t>여수고1</t>
    <phoneticPr fontId="1" type="noConversion"/>
  </si>
  <si>
    <t>대구체육고</t>
    <phoneticPr fontId="1" type="noConversion"/>
  </si>
  <si>
    <t>윤정현</t>
    <phoneticPr fontId="1" type="noConversion"/>
  </si>
  <si>
    <t>윤홍환</t>
    <phoneticPr fontId="1" type="noConversion"/>
  </si>
  <si>
    <t>유은혜</t>
    <phoneticPr fontId="1" type="noConversion"/>
  </si>
  <si>
    <t>이효준</t>
    <phoneticPr fontId="1" type="noConversion"/>
  </si>
  <si>
    <t>김준영</t>
    <phoneticPr fontId="1" type="noConversion"/>
  </si>
  <si>
    <t>김현수</t>
    <phoneticPr fontId="1" type="noConversion"/>
  </si>
  <si>
    <t>강동헌</t>
    <phoneticPr fontId="1" type="noConversion"/>
  </si>
  <si>
    <t>김동수</t>
    <phoneticPr fontId="1" type="noConversion"/>
  </si>
  <si>
    <t>양산중</t>
    <phoneticPr fontId="1" type="noConversion"/>
  </si>
  <si>
    <t>* 테크노급</t>
    <phoneticPr fontId="2" type="noConversion"/>
  </si>
  <si>
    <t>박정수</t>
    <phoneticPr fontId="1" type="noConversion"/>
  </si>
  <si>
    <t>이영동</t>
    <phoneticPr fontId="1" type="noConversion"/>
  </si>
  <si>
    <t>박기창</t>
    <phoneticPr fontId="1" type="noConversion"/>
  </si>
  <si>
    <t>강경휘</t>
    <phoneticPr fontId="1" type="noConversion"/>
  </si>
  <si>
    <t>정경섭</t>
    <phoneticPr fontId="1" type="noConversion"/>
  </si>
  <si>
    <t>조재영</t>
    <phoneticPr fontId="1" type="noConversion"/>
  </si>
  <si>
    <t>이종명</t>
    <phoneticPr fontId="1" type="noConversion"/>
  </si>
  <si>
    <t>잠실고2</t>
    <phoneticPr fontId="1" type="noConversion"/>
  </si>
  <si>
    <t>해성고3</t>
    <phoneticPr fontId="1" type="noConversion"/>
  </si>
  <si>
    <t>해성고2</t>
    <phoneticPr fontId="1" type="noConversion"/>
  </si>
  <si>
    <t>광남고2</t>
    <phoneticPr fontId="1" type="noConversion"/>
  </si>
  <si>
    <t>남창고1</t>
    <phoneticPr fontId="1" type="noConversion"/>
  </si>
  <si>
    <t>최철훈</t>
    <phoneticPr fontId="1" type="noConversion"/>
  </si>
  <si>
    <t>서동우</t>
    <phoneticPr fontId="1" type="noConversion"/>
  </si>
  <si>
    <t>고윤서</t>
    <phoneticPr fontId="1" type="noConversion"/>
  </si>
  <si>
    <t>박성환</t>
    <phoneticPr fontId="1" type="noConversion"/>
  </si>
  <si>
    <t>조예진</t>
    <phoneticPr fontId="1" type="noConversion"/>
  </si>
  <si>
    <t>한국체대</t>
    <phoneticPr fontId="1" type="noConversion"/>
  </si>
  <si>
    <t>광남고3</t>
    <phoneticPr fontId="1" type="noConversion"/>
  </si>
  <si>
    <t>한국바이오마이스터고</t>
    <phoneticPr fontId="1" type="noConversion"/>
  </si>
  <si>
    <t>* 미스트랄급</t>
    <phoneticPr fontId="2" type="noConversion"/>
  </si>
  <si>
    <t>* RS:X(남)</t>
    <phoneticPr fontId="2" type="noConversion"/>
  </si>
  <si>
    <t>이태훈</t>
    <phoneticPr fontId="1" type="noConversion"/>
  </si>
  <si>
    <t>조원우</t>
    <phoneticPr fontId="1" type="noConversion"/>
  </si>
  <si>
    <t>김찬의</t>
    <phoneticPr fontId="1" type="noConversion"/>
  </si>
  <si>
    <t>이병건</t>
    <phoneticPr fontId="1" type="noConversion"/>
  </si>
  <si>
    <t>김형권</t>
    <phoneticPr fontId="1" type="noConversion"/>
  </si>
  <si>
    <t>손지원</t>
    <phoneticPr fontId="1" type="noConversion"/>
  </si>
  <si>
    <t>주연후</t>
    <phoneticPr fontId="1" type="noConversion"/>
  </si>
  <si>
    <t>문창성</t>
    <phoneticPr fontId="1" type="noConversion"/>
  </si>
  <si>
    <t>서용호</t>
    <phoneticPr fontId="1" type="noConversion"/>
  </si>
  <si>
    <t>박강일</t>
    <phoneticPr fontId="1" type="noConversion"/>
  </si>
  <si>
    <t>김정욱</t>
    <phoneticPr fontId="1" type="noConversion"/>
  </si>
  <si>
    <t>이경환</t>
    <phoneticPr fontId="1" type="noConversion"/>
  </si>
  <si>
    <t>김성민</t>
    <phoneticPr fontId="1" type="noConversion"/>
  </si>
  <si>
    <t>박수하</t>
    <phoneticPr fontId="1" type="noConversion"/>
  </si>
  <si>
    <t>길현종</t>
    <phoneticPr fontId="1" type="noConversion"/>
  </si>
  <si>
    <t>구승환</t>
    <phoneticPr fontId="1" type="noConversion"/>
  </si>
  <si>
    <t>정의철</t>
    <phoneticPr fontId="1" type="noConversion"/>
  </si>
  <si>
    <t>박병찬</t>
    <phoneticPr fontId="1" type="noConversion"/>
  </si>
  <si>
    <t>서영길</t>
    <phoneticPr fontId="1" type="noConversion"/>
  </si>
  <si>
    <t>김준식</t>
    <phoneticPr fontId="1" type="noConversion"/>
  </si>
  <si>
    <t>최보성</t>
    <phoneticPr fontId="1" type="noConversion"/>
  </si>
  <si>
    <t>박성범</t>
    <phoneticPr fontId="1" type="noConversion"/>
  </si>
  <si>
    <t>이수환</t>
    <phoneticPr fontId="1" type="noConversion"/>
  </si>
  <si>
    <t>이효열</t>
    <phoneticPr fontId="1" type="noConversion"/>
  </si>
  <si>
    <t>최지호</t>
    <phoneticPr fontId="1" type="noConversion"/>
  </si>
  <si>
    <t>박민혁</t>
    <phoneticPr fontId="1" type="noConversion"/>
  </si>
  <si>
    <t>이승준</t>
    <phoneticPr fontId="1" type="noConversion"/>
  </si>
  <si>
    <t>임성택</t>
    <phoneticPr fontId="1" type="noConversion"/>
  </si>
  <si>
    <t>신형덕</t>
    <phoneticPr fontId="1" type="noConversion"/>
  </si>
  <si>
    <t>이형민</t>
    <phoneticPr fontId="1" type="noConversion"/>
  </si>
  <si>
    <t>해운대구청</t>
    <phoneticPr fontId="1" type="noConversion"/>
  </si>
  <si>
    <t>울산대1</t>
    <phoneticPr fontId="1" type="noConversion"/>
  </si>
  <si>
    <t>부산체고</t>
    <phoneticPr fontId="1" type="noConversion"/>
  </si>
  <si>
    <t>춤남대2</t>
    <phoneticPr fontId="1" type="noConversion"/>
  </si>
  <si>
    <t>해성고1</t>
    <phoneticPr fontId="1" type="noConversion"/>
  </si>
  <si>
    <t>충남요트협회</t>
    <phoneticPr fontId="1" type="noConversion"/>
  </si>
  <si>
    <t>여수고3</t>
    <phoneticPr fontId="1" type="noConversion"/>
  </si>
  <si>
    <t>광주요트협회</t>
    <phoneticPr fontId="1" type="noConversion"/>
  </si>
  <si>
    <t>부안제일고</t>
    <phoneticPr fontId="1" type="noConversion"/>
  </si>
  <si>
    <t>대구체고</t>
    <phoneticPr fontId="1" type="noConversion"/>
  </si>
  <si>
    <t>* RS:X(여)</t>
    <phoneticPr fontId="2" type="noConversion"/>
  </si>
  <si>
    <t>천사빈</t>
    <phoneticPr fontId="1" type="noConversion"/>
  </si>
  <si>
    <t>윤찬미</t>
    <phoneticPr fontId="1" type="noConversion"/>
  </si>
  <si>
    <t>이유진</t>
    <phoneticPr fontId="1" type="noConversion"/>
  </si>
  <si>
    <t>강수지</t>
    <phoneticPr fontId="1" type="noConversion"/>
  </si>
  <si>
    <t>이지희</t>
    <phoneticPr fontId="1" type="noConversion"/>
  </si>
  <si>
    <t>노혜빈</t>
    <phoneticPr fontId="1" type="noConversion"/>
  </si>
  <si>
    <t>이수민</t>
    <phoneticPr fontId="1" type="noConversion"/>
  </si>
  <si>
    <t>상일미디어고</t>
    <phoneticPr fontId="1" type="noConversion"/>
  </si>
  <si>
    <t>부경대1</t>
    <phoneticPr fontId="1" type="noConversion"/>
  </si>
  <si>
    <t>부영여고</t>
    <phoneticPr fontId="1" type="noConversion"/>
  </si>
  <si>
    <t>광남고1</t>
    <phoneticPr fontId="1" type="noConversion"/>
  </si>
  <si>
    <t>성지고3</t>
    <phoneticPr fontId="1" type="noConversion"/>
  </si>
  <si>
    <t>* 420급</t>
    <phoneticPr fontId="2" type="noConversion"/>
  </si>
  <si>
    <t>이나경
최서은</t>
    <phoneticPr fontId="1" type="noConversion"/>
  </si>
  <si>
    <t>김우엽
김인수</t>
    <phoneticPr fontId="1" type="noConversion"/>
  </si>
  <si>
    <t>박지훈
정진환</t>
    <phoneticPr fontId="1" type="noConversion"/>
  </si>
  <si>
    <t>김준기
이수열</t>
    <phoneticPr fontId="1" type="noConversion"/>
  </si>
  <si>
    <t>김성현
정송현</t>
    <phoneticPr fontId="1" type="noConversion"/>
  </si>
  <si>
    <t>서동민
윤성후</t>
    <phoneticPr fontId="1" type="noConversion"/>
  </si>
  <si>
    <t>주명종
이태인</t>
    <phoneticPr fontId="1" type="noConversion"/>
  </si>
  <si>
    <t>박정원
장다연</t>
    <phoneticPr fontId="1" type="noConversion"/>
  </si>
  <si>
    <t>김다혜
최지우</t>
    <phoneticPr fontId="1" type="noConversion"/>
  </si>
  <si>
    <t>배지호
김상우</t>
    <phoneticPr fontId="1" type="noConversion"/>
  </si>
  <si>
    <t>충남해양과학고</t>
    <phoneticPr fontId="1" type="noConversion"/>
  </si>
  <si>
    <t>양운고</t>
    <phoneticPr fontId="1" type="noConversion"/>
  </si>
  <si>
    <t>현화고</t>
    <phoneticPr fontId="1" type="noConversion"/>
  </si>
  <si>
    <t>부안제일고</t>
    <phoneticPr fontId="1" type="noConversion"/>
  </si>
  <si>
    <t>여수고</t>
    <phoneticPr fontId="1" type="noConversion"/>
  </si>
  <si>
    <t>동원고</t>
    <phoneticPr fontId="1" type="noConversion"/>
  </si>
  <si>
    <t>부영여고</t>
    <phoneticPr fontId="1" type="noConversion"/>
  </si>
  <si>
    <t>부안제일고
줄포중</t>
    <phoneticPr fontId="1" type="noConversion"/>
  </si>
  <si>
    <t>후포고</t>
    <phoneticPr fontId="1" type="noConversion"/>
  </si>
  <si>
    <t>* 470급</t>
    <phoneticPr fontId="2" type="noConversion"/>
  </si>
  <si>
    <t>김대영
윤현호</t>
    <phoneticPr fontId="1" type="noConversion"/>
  </si>
  <si>
    <t>김창주
김지훈</t>
    <phoneticPr fontId="1" type="noConversion"/>
  </si>
  <si>
    <t>박건우
조성민</t>
    <phoneticPr fontId="1" type="noConversion"/>
  </si>
  <si>
    <t>정동운
문성준</t>
    <phoneticPr fontId="1" type="noConversion"/>
  </si>
  <si>
    <t>권정정
박호경</t>
    <phoneticPr fontId="1" type="noConversion"/>
  </si>
  <si>
    <t>윤세인
윤철</t>
    <phoneticPr fontId="1" type="noConversion"/>
  </si>
  <si>
    <t>김장남
김종승</t>
    <phoneticPr fontId="1" type="noConversion"/>
  </si>
  <si>
    <t>박인호
권진경</t>
    <phoneticPr fontId="1" type="noConversion"/>
  </si>
  <si>
    <t>강지원
김경덕</t>
    <phoneticPr fontId="1" type="noConversion"/>
  </si>
  <si>
    <t>박기동
이현우</t>
    <phoneticPr fontId="1" type="noConversion"/>
  </si>
  <si>
    <t>신승모
이동현</t>
    <phoneticPr fontId="1" type="noConversion"/>
  </si>
  <si>
    <t>여수시청</t>
    <phoneticPr fontId="1" type="noConversion"/>
  </si>
  <si>
    <t>인천광역시체육회</t>
    <phoneticPr fontId="1" type="noConversion"/>
  </si>
  <si>
    <t>부산광역시청</t>
    <phoneticPr fontId="1" type="noConversion"/>
  </si>
  <si>
    <t>경희대학교
세한대학교</t>
    <phoneticPr fontId="1" type="noConversion"/>
  </si>
  <si>
    <t>한영대1</t>
    <phoneticPr fontId="1" type="noConversion"/>
  </si>
  <si>
    <t>보령시청</t>
    <phoneticPr fontId="1" type="noConversion"/>
  </si>
  <si>
    <t>* 호비16급</t>
    <phoneticPr fontId="2" type="noConversion"/>
  </si>
  <si>
    <t>김근수
송민재</t>
    <phoneticPr fontId="1" type="noConversion"/>
  </si>
  <si>
    <t>백범균
이동규</t>
    <phoneticPr fontId="1" type="noConversion"/>
  </si>
  <si>
    <t>전주현
정권</t>
    <phoneticPr fontId="1" type="noConversion"/>
  </si>
  <si>
    <t>김태겸
김동욱</t>
    <phoneticPr fontId="1" type="noConversion"/>
  </si>
  <si>
    <t>박병기
윤해광</t>
    <phoneticPr fontId="1" type="noConversion"/>
  </si>
  <si>
    <t>정현민
박용현</t>
    <phoneticPr fontId="1" type="noConversion"/>
  </si>
  <si>
    <t>정도현
백인구</t>
    <phoneticPr fontId="1" type="noConversion"/>
  </si>
  <si>
    <t>박기철
이경숙</t>
    <phoneticPr fontId="1" type="noConversion"/>
  </si>
  <si>
    <t>보령시청</t>
    <phoneticPr fontId="1" type="noConversion"/>
  </si>
  <si>
    <t>해운대구청
부산요트협회</t>
    <phoneticPr fontId="1" type="noConversion"/>
  </si>
  <si>
    <t>경북도청</t>
    <phoneticPr fontId="1" type="noConversion"/>
  </si>
  <si>
    <t>대구시체육회</t>
    <phoneticPr fontId="1" type="noConversion"/>
  </si>
  <si>
    <t>거제시청</t>
    <phoneticPr fontId="1" type="noConversion"/>
  </si>
  <si>
    <t>한국해양대</t>
    <phoneticPr fontId="1" type="noConversion"/>
  </si>
  <si>
    <t>순천대2</t>
    <phoneticPr fontId="1" type="noConversion"/>
  </si>
  <si>
    <t>여수시청</t>
    <phoneticPr fontId="1" type="noConversion"/>
  </si>
  <si>
    <t>창원요트클럽</t>
    <phoneticPr fontId="1" type="noConversion"/>
  </si>
  <si>
    <t>김준</t>
    <phoneticPr fontId="1" type="noConversion"/>
  </si>
  <si>
    <t>이수민</t>
    <phoneticPr fontId="1" type="noConversion"/>
  </si>
  <si>
    <t>광남고1</t>
    <phoneticPr fontId="1" type="noConversion"/>
  </si>
  <si>
    <t>김성민</t>
    <phoneticPr fontId="1" type="noConversion"/>
  </si>
  <si>
    <t>성지고3</t>
    <phoneticPr fontId="1" type="noConversion"/>
  </si>
  <si>
    <t>이태인</t>
    <phoneticPr fontId="1" type="noConversion"/>
  </si>
  <si>
    <t>전범주</t>
    <phoneticPr fontId="1" type="noConversion"/>
  </si>
  <si>
    <t>김우진</t>
    <phoneticPr fontId="1" type="noConversion"/>
  </si>
  <si>
    <t>조병윤</t>
    <phoneticPr fontId="1" type="noConversion"/>
  </si>
  <si>
    <t>인천공항중</t>
    <phoneticPr fontId="1" type="noConversion"/>
  </si>
  <si>
    <t>박신재</t>
    <phoneticPr fontId="1" type="noConversion"/>
  </si>
  <si>
    <t>주명종</t>
    <phoneticPr fontId="1" type="noConversion"/>
  </si>
  <si>
    <t>동원중학교1</t>
    <phoneticPr fontId="1" type="noConversion"/>
  </si>
  <si>
    <t>김민준</t>
    <phoneticPr fontId="1" type="noConversion"/>
  </si>
  <si>
    <t>세종요트협회</t>
    <phoneticPr fontId="1" type="noConversion"/>
  </si>
  <si>
    <t>박경용</t>
    <phoneticPr fontId="1" type="noConversion"/>
  </si>
  <si>
    <t>장민희</t>
    <phoneticPr fontId="1" type="noConversion"/>
  </si>
  <si>
    <t>박성규</t>
    <phoneticPr fontId="1" type="noConversion"/>
  </si>
  <si>
    <t>충북요트협회</t>
    <phoneticPr fontId="1" type="noConversion"/>
  </si>
  <si>
    <t>김태준</t>
    <phoneticPr fontId="1" type="noConversion"/>
  </si>
  <si>
    <t>인천공항고</t>
    <phoneticPr fontId="1" type="noConversion"/>
  </si>
  <si>
    <t>서울요트협회</t>
    <phoneticPr fontId="1" type="noConversion"/>
  </si>
  <si>
    <t>하종민</t>
    <phoneticPr fontId="1" type="noConversion"/>
  </si>
  <si>
    <t>대구요트협회</t>
    <phoneticPr fontId="1" type="noConversion"/>
  </si>
  <si>
    <t>박기창</t>
    <phoneticPr fontId="1" type="noConversion"/>
  </si>
  <si>
    <t>남창고3</t>
    <phoneticPr fontId="1" type="noConversion"/>
  </si>
  <si>
    <t>박진우</t>
    <phoneticPr fontId="1" type="noConversion"/>
  </si>
  <si>
    <t>해군사관학교</t>
    <phoneticPr fontId="1" type="noConversion"/>
  </si>
  <si>
    <t>하진수</t>
    <phoneticPr fontId="1" type="noConversion"/>
  </si>
  <si>
    <t>해군사관학교</t>
    <phoneticPr fontId="1" type="noConversion"/>
  </si>
  <si>
    <t>손우석
최범해</t>
    <phoneticPr fontId="1" type="noConversion"/>
  </si>
  <si>
    <t>김혜성
방민</t>
    <phoneticPr fontId="1" type="noConversion"/>
  </si>
  <si>
    <t>순위</t>
    <phoneticPr fontId="1" type="noConversion"/>
  </si>
  <si>
    <t>랭킹점수</t>
    <phoneticPr fontId="1" type="noConversion"/>
  </si>
  <si>
    <t>대회점수</t>
    <phoneticPr fontId="1" type="noConversion"/>
  </si>
  <si>
    <t>김지아</t>
    <phoneticPr fontId="1" type="noConversion"/>
  </si>
  <si>
    <t>주영기</t>
    <phoneticPr fontId="1" type="noConversion"/>
  </si>
  <si>
    <t>순위</t>
    <phoneticPr fontId="1" type="noConversion"/>
  </si>
  <si>
    <t>랭킹점수</t>
    <phoneticPr fontId="1" type="noConversion"/>
  </si>
  <si>
    <t>대회점수</t>
    <phoneticPr fontId="1" type="noConversion"/>
  </si>
  <si>
    <t>박재완
최민재</t>
    <phoneticPr fontId="1" type="noConversion"/>
  </si>
  <si>
    <t>순위</t>
    <phoneticPr fontId="1" type="noConversion"/>
  </si>
  <si>
    <t>랭킹점수</t>
    <phoneticPr fontId="1" type="noConversion"/>
  </si>
  <si>
    <t>대회점수</t>
    <phoneticPr fontId="1" type="noConversion"/>
  </si>
  <si>
    <t>대회점수</t>
    <phoneticPr fontId="1" type="noConversion"/>
  </si>
  <si>
    <t>박민혁
구승환</t>
    <phoneticPr fontId="1" type="noConversion"/>
  </si>
  <si>
    <t>충남대학교</t>
    <phoneticPr fontId="1" type="noConversion"/>
  </si>
  <si>
    <t>김인섭
신상민</t>
    <phoneticPr fontId="1" type="noConversion"/>
  </si>
  <si>
    <t>해양경찰청</t>
    <phoneticPr fontId="1" type="noConversion"/>
  </si>
  <si>
    <t>이수열
김준기</t>
    <phoneticPr fontId="1" type="noConversion"/>
  </si>
  <si>
    <t>현화고등학교</t>
    <phoneticPr fontId="1" type="noConversion"/>
  </si>
  <si>
    <t xml:space="preserve">
배상우</t>
    <phoneticPr fontId="1" type="noConversion"/>
  </si>
  <si>
    <t>순위</t>
    <phoneticPr fontId="1" type="noConversion"/>
  </si>
  <si>
    <t>랭킹점수</t>
    <phoneticPr fontId="1" type="noConversion"/>
  </si>
  <si>
    <t>대회점수</t>
    <phoneticPr fontId="1" type="noConversion"/>
  </si>
  <si>
    <t>박경준</t>
    <phoneticPr fontId="1" type="noConversion"/>
  </si>
  <si>
    <t>홍소이</t>
    <phoneticPr fontId="1" type="noConversion"/>
  </si>
  <si>
    <t>박주이</t>
    <phoneticPr fontId="1" type="noConversion"/>
  </si>
  <si>
    <t>김기현</t>
    <phoneticPr fontId="1" type="noConversion"/>
  </si>
  <si>
    <t>대천서중학교</t>
    <phoneticPr fontId="1" type="noConversion"/>
  </si>
  <si>
    <t>한지연</t>
    <phoneticPr fontId="1" type="noConversion"/>
  </si>
  <si>
    <t>정건우</t>
    <phoneticPr fontId="1" type="noConversion"/>
  </si>
  <si>
    <t>문지선</t>
    <phoneticPr fontId="1" type="noConversion"/>
  </si>
  <si>
    <t>구현모</t>
    <phoneticPr fontId="1" type="noConversion"/>
  </si>
  <si>
    <t>강재현</t>
    <phoneticPr fontId="1" type="noConversion"/>
  </si>
  <si>
    <t>이도성</t>
    <phoneticPr fontId="1" type="noConversion"/>
  </si>
  <si>
    <t>이다연</t>
    <phoneticPr fontId="1" type="noConversion"/>
  </si>
  <si>
    <t>이진환</t>
    <phoneticPr fontId="1" type="noConversion"/>
  </si>
  <si>
    <t>김지환</t>
    <phoneticPr fontId="1" type="noConversion"/>
  </si>
  <si>
    <t>장민희</t>
    <phoneticPr fontId="1" type="noConversion"/>
  </si>
  <si>
    <t>고은수</t>
    <phoneticPr fontId="1" type="noConversion"/>
  </si>
  <si>
    <t>민병호</t>
    <phoneticPr fontId="1" type="noConversion"/>
  </si>
  <si>
    <t>하성빈</t>
    <phoneticPr fontId="1" type="noConversion"/>
  </si>
  <si>
    <t>최보원</t>
    <phoneticPr fontId="1" type="noConversion"/>
  </si>
  <si>
    <t>오민영</t>
    <phoneticPr fontId="1" type="noConversion"/>
  </si>
  <si>
    <t>순위</t>
    <phoneticPr fontId="1" type="noConversion"/>
  </si>
  <si>
    <t>랭킹점수</t>
    <phoneticPr fontId="1" type="noConversion"/>
  </si>
  <si>
    <t>대회점수</t>
    <phoneticPr fontId="1" type="noConversion"/>
  </si>
  <si>
    <t>김승민</t>
    <phoneticPr fontId="1" type="noConversion"/>
  </si>
  <si>
    <t>이상혁</t>
    <phoneticPr fontId="1" type="noConversion"/>
  </si>
  <si>
    <t>김찬의</t>
    <phoneticPr fontId="1" type="noConversion"/>
  </si>
  <si>
    <t>울산대1</t>
    <phoneticPr fontId="1" type="noConversion"/>
  </si>
  <si>
    <t>권오한</t>
    <phoneticPr fontId="1" type="noConversion"/>
  </si>
  <si>
    <t>해양경찰청</t>
    <phoneticPr fontId="1" type="noConversion"/>
  </si>
  <si>
    <t>2013해경배</t>
    <phoneticPr fontId="1" type="noConversion"/>
  </si>
  <si>
    <t>2013해참배</t>
    <phoneticPr fontId="4" type="noConversion"/>
  </si>
  <si>
    <t>2013협회장배</t>
    <phoneticPr fontId="1" type="noConversion"/>
  </si>
  <si>
    <t>2013대통령기</t>
    <phoneticPr fontId="1" type="noConversion"/>
  </si>
  <si>
    <t>2014해경배</t>
    <phoneticPr fontId="1" type="noConversion"/>
  </si>
  <si>
    <t>2013해경배</t>
    <phoneticPr fontId="1" type="noConversion"/>
  </si>
  <si>
    <t>2013해참배</t>
    <phoneticPr fontId="4" type="noConversion"/>
  </si>
  <si>
    <t>2013대통령기</t>
    <phoneticPr fontId="1" type="noConversion"/>
  </si>
  <si>
    <t>2014해경배</t>
    <phoneticPr fontId="1" type="noConversion"/>
  </si>
  <si>
    <t>2013협회장배</t>
    <phoneticPr fontId="1" type="noConversion"/>
  </si>
  <si>
    <t>김새봄</t>
    <phoneticPr fontId="1" type="noConversion"/>
  </si>
  <si>
    <t>* RS:ONE(여)</t>
    <phoneticPr fontId="2" type="noConversion"/>
  </si>
  <si>
    <t>세종시요트협회</t>
    <phoneticPr fontId="1" type="noConversion"/>
  </si>
  <si>
    <t>대천서중학교2</t>
    <phoneticPr fontId="1" type="noConversion"/>
  </si>
  <si>
    <t>줄포중학교3</t>
    <phoneticPr fontId="1" type="noConversion"/>
  </si>
  <si>
    <t>좌동초등학교6</t>
    <phoneticPr fontId="1" type="noConversion"/>
  </si>
  <si>
    <t>무선중학교2</t>
    <phoneticPr fontId="1" type="noConversion"/>
  </si>
  <si>
    <t>고등학교1</t>
    <phoneticPr fontId="1" type="noConversion"/>
  </si>
  <si>
    <t>해강중학교2</t>
    <phoneticPr fontId="1" type="noConversion"/>
  </si>
  <si>
    <t>동진여자중학교3</t>
    <phoneticPr fontId="1" type="noConversion"/>
  </si>
  <si>
    <t>현화중학교2</t>
    <phoneticPr fontId="1" type="noConversion"/>
  </si>
  <si>
    <t>해강중학교2</t>
    <phoneticPr fontId="1" type="noConversion"/>
  </si>
  <si>
    <t>부흥초등학교6</t>
    <phoneticPr fontId="1" type="noConversion"/>
  </si>
  <si>
    <t>해강중학교4</t>
    <phoneticPr fontId="1" type="noConversion"/>
  </si>
  <si>
    <t>청파초등학교4</t>
    <phoneticPr fontId="1" type="noConversion"/>
  </si>
  <si>
    <t>청파초등학교6</t>
    <phoneticPr fontId="1" type="noConversion"/>
  </si>
  <si>
    <t>해강초등학교6</t>
    <phoneticPr fontId="1" type="noConversion"/>
  </si>
  <si>
    <t>좌동초등학교5</t>
    <phoneticPr fontId="1" type="noConversion"/>
  </si>
  <si>
    <t>해강초등학교4</t>
    <phoneticPr fontId="1" type="noConversion"/>
  </si>
  <si>
    <t>인천공항중학교</t>
    <phoneticPr fontId="1" type="noConversion"/>
  </si>
  <si>
    <t>안정초등학교6</t>
    <phoneticPr fontId="1" type="noConversion"/>
  </si>
  <si>
    <t>중학교1</t>
    <phoneticPr fontId="1" type="noConversion"/>
  </si>
  <si>
    <t>중학교2</t>
  </si>
  <si>
    <t>중학교3</t>
  </si>
  <si>
    <t>소호초등학교4</t>
    <phoneticPr fontId="1" type="noConversion"/>
  </si>
  <si>
    <t>경운초등학교5</t>
    <phoneticPr fontId="1" type="noConversion"/>
  </si>
  <si>
    <t>대천서중학교2</t>
    <phoneticPr fontId="1" type="noConversion"/>
  </si>
  <si>
    <t>대천서중학교1</t>
    <phoneticPr fontId="1" type="noConversion"/>
  </si>
  <si>
    <t>서신중학교3</t>
    <phoneticPr fontId="1" type="noConversion"/>
  </si>
  <si>
    <t>하서중학교3</t>
    <phoneticPr fontId="1" type="noConversion"/>
  </si>
  <si>
    <t>해강중학교1</t>
    <phoneticPr fontId="1" type="noConversion"/>
  </si>
  <si>
    <t>해강중학교3</t>
    <phoneticPr fontId="1" type="noConversion"/>
  </si>
  <si>
    <t>무선중학교3</t>
    <phoneticPr fontId="1" type="noConversion"/>
  </si>
  <si>
    <t>서신중학교1</t>
    <phoneticPr fontId="1" type="noConversion"/>
  </si>
  <si>
    <t>하서중학교2</t>
    <phoneticPr fontId="1" type="noConversion"/>
  </si>
  <si>
    <t>고등학교1</t>
    <phoneticPr fontId="1" type="noConversion"/>
  </si>
  <si>
    <t>용이초등학교6</t>
    <phoneticPr fontId="1" type="noConversion"/>
  </si>
  <si>
    <t>제주서중학교3</t>
    <phoneticPr fontId="1" type="noConversion"/>
  </si>
  <si>
    <t>무선중학교2</t>
    <phoneticPr fontId="1" type="noConversion"/>
  </si>
  <si>
    <t>동원중1</t>
    <phoneticPr fontId="1" type="noConversion"/>
  </si>
  <si>
    <t>대천서중학교3</t>
    <phoneticPr fontId="1" type="noConversion"/>
  </si>
  <si>
    <t>무선중학교3</t>
    <phoneticPr fontId="1" type="noConversion"/>
  </si>
  <si>
    <t>동원중학교3</t>
    <phoneticPr fontId="1" type="noConversion"/>
  </si>
  <si>
    <t>청파초등학교6</t>
    <phoneticPr fontId="1" type="noConversion"/>
  </si>
  <si>
    <t>신도중학교3</t>
    <phoneticPr fontId="1" type="noConversion"/>
  </si>
  <si>
    <t>현덕초등학교6</t>
    <phoneticPr fontId="1" type="noConversion"/>
  </si>
  <si>
    <t>지세포중학교3</t>
    <phoneticPr fontId="1" type="noConversion"/>
  </si>
  <si>
    <t>김녕중학교3</t>
    <phoneticPr fontId="1" type="noConversion"/>
  </si>
  <si>
    <t>김녕중학교2</t>
    <phoneticPr fontId="1" type="noConversion"/>
  </si>
  <si>
    <t>동원중학교2</t>
    <phoneticPr fontId="1" type="noConversion"/>
  </si>
  <si>
    <t>유영초등학교6</t>
    <phoneticPr fontId="1" type="noConversion"/>
  </si>
  <si>
    <t>해강초등학교5</t>
    <phoneticPr fontId="1" type="noConversion"/>
  </si>
  <si>
    <t>도천초등학교5</t>
    <phoneticPr fontId="1" type="noConversion"/>
  </si>
  <si>
    <t>청파초등학교5</t>
    <phoneticPr fontId="1" type="noConversion"/>
  </si>
  <si>
    <t>온산중학교3</t>
    <phoneticPr fontId="1" type="noConversion"/>
  </si>
  <si>
    <t>서신중학교1</t>
    <phoneticPr fontId="1" type="noConversion"/>
  </si>
  <si>
    <t>가고파초등학교5</t>
    <phoneticPr fontId="1" type="noConversion"/>
  </si>
  <si>
    <t>안청초등학교5</t>
    <phoneticPr fontId="1" type="noConversion"/>
  </si>
  <si>
    <t>동부초등학교5</t>
    <phoneticPr fontId="1" type="noConversion"/>
  </si>
  <si>
    <t>고등학교1</t>
    <phoneticPr fontId="5" type="noConversion"/>
  </si>
  <si>
    <t>고등학교1</t>
    <phoneticPr fontId="5" type="noConversion"/>
  </si>
  <si>
    <t>후포중3</t>
    <phoneticPr fontId="5" type="noConversion"/>
  </si>
  <si>
    <t>서신중3</t>
    <phoneticPr fontId="1" type="noConversion"/>
  </si>
  <si>
    <t>현화중2</t>
    <phoneticPr fontId="5" type="noConversion"/>
  </si>
  <si>
    <t>양운고1</t>
    <phoneticPr fontId="1" type="noConversion"/>
  </si>
  <si>
    <t>충남대3</t>
    <phoneticPr fontId="1" type="noConversion"/>
  </si>
  <si>
    <t>한국해양대2</t>
    <phoneticPr fontId="1" type="noConversion"/>
  </si>
  <si>
    <t>남창고3</t>
    <phoneticPr fontId="1" type="noConversion"/>
  </si>
  <si>
    <t>현화고2</t>
    <phoneticPr fontId="1" type="noConversion"/>
  </si>
  <si>
    <t>현화고3</t>
    <phoneticPr fontId="1" type="noConversion"/>
  </si>
  <si>
    <t>후포고3</t>
    <phoneticPr fontId="1" type="noConversion"/>
  </si>
  <si>
    <t>세현고3</t>
    <phoneticPr fontId="1" type="noConversion"/>
  </si>
  <si>
    <t>동인고3</t>
    <phoneticPr fontId="1" type="noConversion"/>
  </si>
  <si>
    <t>충남해양과학고3</t>
    <phoneticPr fontId="1" type="noConversion"/>
  </si>
  <si>
    <t>여수고4</t>
    <phoneticPr fontId="1" type="noConversion"/>
  </si>
  <si>
    <t>대학교</t>
    <phoneticPr fontId="1" type="noConversion"/>
  </si>
  <si>
    <t>화곡고2</t>
    <phoneticPr fontId="1" type="noConversion"/>
  </si>
  <si>
    <t>관악고2</t>
    <phoneticPr fontId="1" type="noConversion"/>
  </si>
  <si>
    <t>강릉명륜고3</t>
    <phoneticPr fontId="1" type="noConversion"/>
  </si>
  <si>
    <t>여의도고등학교2</t>
    <phoneticPr fontId="1" type="noConversion"/>
  </si>
  <si>
    <t>한국해양대</t>
    <phoneticPr fontId="1" type="noConversion"/>
  </si>
  <si>
    <t>순천대학교4</t>
    <phoneticPr fontId="1" type="noConversion"/>
  </si>
  <si>
    <t>충남대2</t>
    <phoneticPr fontId="1" type="noConversion"/>
  </si>
  <si>
    <t>양운고2</t>
    <phoneticPr fontId="1" type="noConversion"/>
  </si>
  <si>
    <t>여수고2</t>
    <phoneticPr fontId="1" type="noConversion"/>
  </si>
  <si>
    <t>여수고3</t>
    <phoneticPr fontId="1" type="noConversion"/>
  </si>
  <si>
    <t>양운고3</t>
    <phoneticPr fontId="1" type="noConversion"/>
  </si>
  <si>
    <t>울산대1</t>
    <phoneticPr fontId="1" type="noConversion"/>
  </si>
  <si>
    <t>청담중3</t>
    <phoneticPr fontId="1" type="noConversion"/>
  </si>
  <si>
    <t>남창고1</t>
    <phoneticPr fontId="1" type="noConversion"/>
  </si>
  <si>
    <t>남외중3</t>
    <phoneticPr fontId="1" type="noConversion"/>
  </si>
  <si>
    <t>무선중3</t>
    <phoneticPr fontId="1" type="noConversion"/>
  </si>
  <si>
    <t>해성고1</t>
    <phoneticPr fontId="1" type="noConversion"/>
  </si>
  <si>
    <t>하탑중3</t>
    <phoneticPr fontId="1" type="noConversion"/>
  </si>
  <si>
    <t>소호초등학교</t>
    <phoneticPr fontId="1" type="noConversion"/>
  </si>
  <si>
    <t>서동환</t>
    <phoneticPr fontId="1" type="noConversion"/>
  </si>
  <si>
    <t>동원중학교3</t>
    <phoneticPr fontId="1" type="noConversion"/>
  </si>
  <si>
    <t>정서윤</t>
    <phoneticPr fontId="1" type="noConversion"/>
  </si>
  <si>
    <t>신도초등학교</t>
    <phoneticPr fontId="1" type="noConversion"/>
  </si>
  <si>
    <t>이민제</t>
    <phoneticPr fontId="1" type="noConversion"/>
  </si>
  <si>
    <t>지족초등학교</t>
    <phoneticPr fontId="1" type="noConversion"/>
  </si>
  <si>
    <t>유영진</t>
    <phoneticPr fontId="1" type="noConversion"/>
  </si>
  <si>
    <t>현화중학교</t>
    <phoneticPr fontId="1" type="noConversion"/>
  </si>
  <si>
    <t>윤영재</t>
    <phoneticPr fontId="1" type="noConversion"/>
  </si>
  <si>
    <t xml:space="preserve">온산중학교 </t>
    <phoneticPr fontId="1" type="noConversion"/>
  </si>
  <si>
    <t>김대원</t>
    <phoneticPr fontId="1" type="noConversion"/>
  </si>
  <si>
    <t>남해해성중학교</t>
    <phoneticPr fontId="1" type="noConversion"/>
  </si>
  <si>
    <t>정충서</t>
    <phoneticPr fontId="1" type="noConversion"/>
  </si>
  <si>
    <t>삼동초등학교</t>
    <phoneticPr fontId="1" type="noConversion"/>
  </si>
  <si>
    <t>이성재</t>
    <phoneticPr fontId="1" type="noConversion"/>
  </si>
  <si>
    <t>남해중학교</t>
    <phoneticPr fontId="1" type="noConversion"/>
  </si>
  <si>
    <t>김승우</t>
    <phoneticPr fontId="1" type="noConversion"/>
  </si>
  <si>
    <t>남명초등학교</t>
    <phoneticPr fontId="1" type="noConversion"/>
  </si>
  <si>
    <t>동원중학교</t>
    <phoneticPr fontId="1" type="noConversion"/>
  </si>
  <si>
    <t>김무훈</t>
    <phoneticPr fontId="1" type="noConversion"/>
  </si>
  <si>
    <t>서동국</t>
    <phoneticPr fontId="1" type="noConversion"/>
  </si>
  <si>
    <t>통영초등학교</t>
    <phoneticPr fontId="1" type="noConversion"/>
  </si>
  <si>
    <t>김동화</t>
    <phoneticPr fontId="1" type="noConversion"/>
  </si>
  <si>
    <t>한려초등학교</t>
    <phoneticPr fontId="1" type="noConversion"/>
  </si>
  <si>
    <t>박정빈</t>
    <phoneticPr fontId="1" type="noConversion"/>
  </si>
  <si>
    <t>송정초등학교</t>
    <phoneticPr fontId="1" type="noConversion"/>
  </si>
  <si>
    <t>박민규</t>
    <phoneticPr fontId="1" type="noConversion"/>
  </si>
  <si>
    <t>김무진</t>
    <phoneticPr fontId="1" type="noConversion"/>
  </si>
  <si>
    <t>성시우</t>
    <phoneticPr fontId="1" type="noConversion"/>
  </si>
  <si>
    <t>무정초등학교</t>
    <phoneticPr fontId="1" type="noConversion"/>
  </si>
  <si>
    <t>김태윤</t>
    <phoneticPr fontId="1" type="noConversion"/>
  </si>
  <si>
    <t>분포초등학교</t>
    <phoneticPr fontId="1" type="noConversion"/>
  </si>
  <si>
    <t>정진욱</t>
    <phoneticPr fontId="1" type="noConversion"/>
  </si>
  <si>
    <t>정인수</t>
    <phoneticPr fontId="1" type="noConversion"/>
  </si>
  <si>
    <t>하서중학교</t>
    <phoneticPr fontId="1" type="noConversion"/>
  </si>
  <si>
    <t>안빈</t>
    <phoneticPr fontId="1" type="noConversion"/>
  </si>
  <si>
    <t>후포중학교</t>
    <phoneticPr fontId="1" type="noConversion"/>
  </si>
  <si>
    <t>오강택</t>
    <phoneticPr fontId="1" type="noConversion"/>
  </si>
  <si>
    <t>대구체고</t>
    <phoneticPr fontId="1" type="noConversion"/>
  </si>
  <si>
    <t>구현모</t>
    <phoneticPr fontId="1" type="noConversion"/>
  </si>
  <si>
    <t>양운고</t>
    <phoneticPr fontId="1" type="noConversion"/>
  </si>
  <si>
    <t>박동균</t>
    <phoneticPr fontId="1" type="noConversion"/>
  </si>
  <si>
    <t>충남해양과학고</t>
    <phoneticPr fontId="1" type="noConversion"/>
  </si>
  <si>
    <t>김기현</t>
    <phoneticPr fontId="1" type="noConversion"/>
  </si>
  <si>
    <t>대천서중</t>
    <phoneticPr fontId="1" type="noConversion"/>
  </si>
  <si>
    <t>장다연</t>
    <phoneticPr fontId="1" type="noConversion"/>
  </si>
  <si>
    <t>순천대</t>
    <phoneticPr fontId="1" type="noConversion"/>
  </si>
  <si>
    <t>강재현</t>
    <phoneticPr fontId="1" type="noConversion"/>
  </si>
  <si>
    <t>관악고</t>
    <phoneticPr fontId="1" type="noConversion"/>
  </si>
  <si>
    <t>장근석</t>
    <phoneticPr fontId="1" type="noConversion"/>
  </si>
  <si>
    <t>강릉명륜고</t>
    <phoneticPr fontId="1" type="noConversion"/>
  </si>
  <si>
    <t>순천대</t>
    <phoneticPr fontId="1" type="noConversion"/>
  </si>
  <si>
    <t>현화고</t>
    <phoneticPr fontId="1" type="noConversion"/>
  </si>
  <si>
    <t>서동엽</t>
    <phoneticPr fontId="1" type="noConversion"/>
  </si>
  <si>
    <t>남창고</t>
    <phoneticPr fontId="1" type="noConversion"/>
  </si>
  <si>
    <t>이다연</t>
    <phoneticPr fontId="1" type="noConversion"/>
  </si>
  <si>
    <t>김시인</t>
    <phoneticPr fontId="1" type="noConversion"/>
  </si>
  <si>
    <t>부안제일고</t>
    <phoneticPr fontId="1" type="noConversion"/>
  </si>
  <si>
    <t>최원준</t>
    <phoneticPr fontId="1" type="noConversion"/>
  </si>
  <si>
    <t>여수고</t>
    <phoneticPr fontId="1" type="noConversion"/>
  </si>
  <si>
    <t>이석현</t>
    <phoneticPr fontId="1" type="noConversion"/>
  </si>
  <si>
    <t>김해성</t>
    <phoneticPr fontId="1" type="noConversion"/>
  </si>
  <si>
    <t>이상헌</t>
    <phoneticPr fontId="1" type="noConversion"/>
  </si>
  <si>
    <t>정건우</t>
    <phoneticPr fontId="1" type="noConversion"/>
  </si>
  <si>
    <t>동원고</t>
    <phoneticPr fontId="1" type="noConversion"/>
  </si>
  <si>
    <t>곽민수</t>
    <phoneticPr fontId="1" type="noConversion"/>
  </si>
  <si>
    <t>주덕고</t>
    <phoneticPr fontId="1" type="noConversion"/>
  </si>
  <si>
    <t>이상경</t>
    <phoneticPr fontId="1" type="noConversion"/>
  </si>
  <si>
    <t>대천서중</t>
    <phoneticPr fontId="1" type="noConversion"/>
  </si>
  <si>
    <t>강동형</t>
    <phoneticPr fontId="1" type="noConversion"/>
  </si>
  <si>
    <t>지세포중</t>
    <phoneticPr fontId="1" type="noConversion"/>
  </si>
  <si>
    <t>서영길</t>
    <phoneticPr fontId="1" type="noConversion"/>
  </si>
  <si>
    <t>거제해성고</t>
    <phoneticPr fontId="1" type="noConversion"/>
  </si>
  <si>
    <t>윤정현</t>
    <phoneticPr fontId="1" type="noConversion"/>
  </si>
  <si>
    <t>남창고</t>
    <phoneticPr fontId="1" type="noConversion"/>
  </si>
  <si>
    <t>정경섭</t>
    <phoneticPr fontId="1" type="noConversion"/>
  </si>
  <si>
    <t>여수고</t>
    <phoneticPr fontId="1" type="noConversion"/>
  </si>
  <si>
    <t>강형중</t>
    <phoneticPr fontId="1" type="noConversion"/>
  </si>
  <si>
    <t>이효준</t>
    <phoneticPr fontId="1" type="noConversion"/>
  </si>
  <si>
    <t>광남고</t>
    <phoneticPr fontId="1" type="noConversion"/>
  </si>
  <si>
    <t>정창훈</t>
    <phoneticPr fontId="1" type="noConversion"/>
  </si>
  <si>
    <t>김승민</t>
    <phoneticPr fontId="1" type="noConversion"/>
  </si>
  <si>
    <t>진동현</t>
    <phoneticPr fontId="1" type="noConversion"/>
  </si>
  <si>
    <t>여수고</t>
    <phoneticPr fontId="1" type="noConversion"/>
  </si>
  <si>
    <t>남용진</t>
    <phoneticPr fontId="1" type="noConversion"/>
  </si>
  <si>
    <t>한국해양대</t>
    <phoneticPr fontId="1" type="noConversion"/>
  </si>
  <si>
    <t>하동균</t>
    <phoneticPr fontId="1" type="noConversion"/>
  </si>
  <si>
    <t>대구체고</t>
    <phoneticPr fontId="1" type="noConversion"/>
  </si>
  <si>
    <t>이도성</t>
    <phoneticPr fontId="1" type="noConversion"/>
  </si>
  <si>
    <t>부안제일고</t>
    <phoneticPr fontId="1" type="noConversion"/>
  </si>
  <si>
    <t>동아대학교</t>
    <phoneticPr fontId="1" type="noConversion"/>
  </si>
  <si>
    <t>유은혜</t>
    <phoneticPr fontId="1" type="noConversion"/>
  </si>
  <si>
    <t>해성고</t>
    <phoneticPr fontId="1" type="noConversion"/>
  </si>
  <si>
    <t>조예진</t>
    <phoneticPr fontId="1" type="noConversion"/>
  </si>
  <si>
    <t>김용민
김동수</t>
    <phoneticPr fontId="1" type="noConversion"/>
  </si>
  <si>
    <t>여수고</t>
    <phoneticPr fontId="1" type="noConversion"/>
  </si>
  <si>
    <t>김혜민
김호진</t>
    <phoneticPr fontId="1" type="noConversion"/>
  </si>
  <si>
    <t>동원고</t>
    <phoneticPr fontId="1" type="noConversion"/>
  </si>
  <si>
    <t>윤희태
윤대욱</t>
    <phoneticPr fontId="1" type="noConversion"/>
  </si>
  <si>
    <t>대구체고</t>
    <phoneticPr fontId="1" type="noConversion"/>
  </si>
  <si>
    <t>김주형
김대욱</t>
    <phoneticPr fontId="1" type="noConversion"/>
  </si>
  <si>
    <t>김형준
최찬영</t>
    <phoneticPr fontId="1" type="noConversion"/>
  </si>
  <si>
    <t>신도중</t>
    <phoneticPr fontId="1" type="noConversion"/>
  </si>
  <si>
    <t>배종화
배종인</t>
    <phoneticPr fontId="1" type="noConversion"/>
  </si>
  <si>
    <t>주덕고</t>
    <phoneticPr fontId="1" type="noConversion"/>
  </si>
  <si>
    <t>방경재
최성철</t>
    <phoneticPr fontId="1" type="noConversion"/>
  </si>
  <si>
    <t>순천대
전남요트협회</t>
    <phoneticPr fontId="1" type="noConversion"/>
  </si>
  <si>
    <t>이상민
이동현</t>
    <phoneticPr fontId="1" type="noConversion"/>
  </si>
  <si>
    <t>경북요트협회</t>
    <phoneticPr fontId="1" type="noConversion"/>
  </si>
  <si>
    <r>
      <t xml:space="preserve">허길남
</t>
    </r>
    <r>
      <rPr>
        <sz val="12"/>
        <color rgb="FFFF0000"/>
        <rFont val="맑은 고딕"/>
        <family val="3"/>
        <charset val="129"/>
        <scheme val="minor"/>
      </rPr>
      <t>윤여인</t>
    </r>
    <phoneticPr fontId="1" type="noConversion"/>
  </si>
  <si>
    <t>김성욱
양호엽</t>
    <phoneticPr fontId="1" type="noConversion"/>
  </si>
  <si>
    <t>여수시청</t>
    <phoneticPr fontId="1" type="noConversion"/>
  </si>
  <si>
    <r>
      <t xml:space="preserve">채봉진
</t>
    </r>
    <r>
      <rPr>
        <sz val="12"/>
        <color rgb="FFFF0000"/>
        <rFont val="맑은 고딕"/>
        <family val="3"/>
        <charset val="129"/>
        <scheme val="minor"/>
      </rPr>
      <t>김동욱</t>
    </r>
    <phoneticPr fontId="1" type="noConversion"/>
  </si>
  <si>
    <t>김철민
신승모</t>
    <phoneticPr fontId="1" type="noConversion"/>
  </si>
  <si>
    <t>강릉시청</t>
    <phoneticPr fontId="1" type="noConversion"/>
  </si>
  <si>
    <r>
      <t xml:space="preserve">김동환
</t>
    </r>
    <r>
      <rPr>
        <sz val="12"/>
        <color rgb="FFFF0000"/>
        <rFont val="맑은 고딕"/>
        <family val="3"/>
        <charset val="129"/>
        <scheme val="minor"/>
      </rPr>
      <t>한호진</t>
    </r>
    <phoneticPr fontId="1" type="noConversion"/>
  </si>
  <si>
    <t>김성현
정송현</t>
    <phoneticPr fontId="1" type="noConversion"/>
  </si>
  <si>
    <t>해양대</t>
    <phoneticPr fontId="1" type="noConversion"/>
  </si>
  <si>
    <t>1차 자체선발전</t>
    <phoneticPr fontId="1" type="noConversion"/>
  </si>
  <si>
    <t>순위</t>
    <phoneticPr fontId="1" type="noConversion"/>
  </si>
  <si>
    <t>랭킹점수</t>
    <phoneticPr fontId="1" type="noConversion"/>
  </si>
  <si>
    <t>대회점수</t>
    <phoneticPr fontId="1" type="noConversion"/>
  </si>
  <si>
    <t>주영기
윤인수</t>
    <phoneticPr fontId="1" type="noConversion"/>
  </si>
  <si>
    <t>인천공항고</t>
    <phoneticPr fontId="1" type="noConversion"/>
  </si>
  <si>
    <t>2차 자체선발전</t>
    <phoneticPr fontId="1" type="noConversion"/>
  </si>
  <si>
    <t>지영민</t>
    <phoneticPr fontId="1" type="noConversion"/>
  </si>
  <si>
    <t>인천공항중학교</t>
    <phoneticPr fontId="1" type="noConversion"/>
  </si>
  <si>
    <t>구현모</t>
    <phoneticPr fontId="1" type="noConversion"/>
  </si>
  <si>
    <t>양운고등학교</t>
    <phoneticPr fontId="1" type="noConversion"/>
  </si>
  <si>
    <t>하성빈</t>
    <phoneticPr fontId="1" type="noConversion"/>
  </si>
  <si>
    <t>화곡고등학교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</si>
</sst>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color indexed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sz val="12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09">
    <xf numFmtId="0" fontId="0" fillId="0" borderId="0" xfId="0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indent="2"/>
    </xf>
    <xf numFmtId="0" fontId="9" fillId="0" borderId="0" xfId="0" applyNumberFormat="1" applyFont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indent="2"/>
    </xf>
    <xf numFmtId="0" fontId="7" fillId="0" borderId="1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indent="2"/>
    </xf>
    <xf numFmtId="0" fontId="8" fillId="0" borderId="8" xfId="0" applyNumberFormat="1" applyFon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left" vertical="center" indent="2"/>
    </xf>
    <xf numFmtId="0" fontId="8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7" fillId="0" borderId="1" xfId="1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opLeftCell="A118" zoomScale="70" zoomScaleNormal="70" zoomScaleSheetLayoutView="85" workbookViewId="0">
      <selection activeCell="AC32" sqref="AC32"/>
    </sheetView>
  </sheetViews>
  <sheetFormatPr defaultRowHeight="17.25" x14ac:dyDescent="0.3"/>
  <cols>
    <col min="1" max="1" width="14.125" style="6" bestFit="1" customWidth="1"/>
    <col min="2" max="2" width="7.875" style="6" bestFit="1" customWidth="1"/>
    <col min="3" max="3" width="16.875" style="6" bestFit="1" customWidth="1"/>
    <col min="4" max="4" width="5.875" style="9" hidden="1" customWidth="1"/>
    <col min="5" max="6" width="10" style="10" hidden="1" customWidth="1"/>
    <col min="7" max="7" width="5.875" style="10" hidden="1" customWidth="1"/>
    <col min="8" max="9" width="10" style="10" hidden="1" customWidth="1"/>
    <col min="10" max="10" width="5.75" style="10" hidden="1" customWidth="1"/>
    <col min="11" max="12" width="9.75" style="10" hidden="1" customWidth="1"/>
    <col min="13" max="13" width="5.75" style="10" hidden="1" customWidth="1"/>
    <col min="14" max="15" width="9.75" style="10" hidden="1" customWidth="1"/>
    <col min="16" max="16" width="6.75" style="10" hidden="1" customWidth="1"/>
    <col min="17" max="18" width="10" style="10" hidden="1" customWidth="1"/>
    <col min="19" max="19" width="5.875" style="83" hidden="1" customWidth="1"/>
    <col min="20" max="21" width="10" style="83" hidden="1" customWidth="1"/>
    <col min="22" max="22" width="6" style="83" bestFit="1" customWidth="1"/>
    <col min="23" max="24" width="10" style="83" customWidth="1"/>
    <col min="25" max="26" width="10" style="10" bestFit="1" customWidth="1"/>
    <col min="27" max="16384" width="9" style="6"/>
  </cols>
  <sheetData>
    <row r="1" spans="1:26" x14ac:dyDescent="0.3">
      <c r="A1" s="1" t="s">
        <v>106</v>
      </c>
    </row>
    <row r="2" spans="1:26" x14ac:dyDescent="0.3">
      <c r="A2" s="86" t="s">
        <v>3</v>
      </c>
      <c r="B2" s="87" t="s">
        <v>0</v>
      </c>
      <c r="C2" s="87" t="s">
        <v>1</v>
      </c>
      <c r="D2" s="98" t="s">
        <v>390</v>
      </c>
      <c r="E2" s="98"/>
      <c r="F2" s="98"/>
      <c r="G2" s="102" t="s">
        <v>391</v>
      </c>
      <c r="H2" s="102"/>
      <c r="I2" s="102"/>
      <c r="J2" s="95" t="s">
        <v>392</v>
      </c>
      <c r="K2" s="96"/>
      <c r="L2" s="97"/>
      <c r="M2" s="95" t="s">
        <v>393</v>
      </c>
      <c r="N2" s="96"/>
      <c r="O2" s="97"/>
      <c r="P2" s="98" t="s">
        <v>394</v>
      </c>
      <c r="Q2" s="98"/>
      <c r="R2" s="98"/>
      <c r="S2" s="99" t="s">
        <v>613</v>
      </c>
      <c r="T2" s="100"/>
      <c r="U2" s="101"/>
      <c r="V2" s="99" t="s">
        <v>619</v>
      </c>
      <c r="W2" s="100"/>
      <c r="X2" s="101"/>
      <c r="Y2" s="98" t="s">
        <v>75</v>
      </c>
      <c r="Z2" s="98" t="s">
        <v>76</v>
      </c>
    </row>
    <row r="3" spans="1:26" x14ac:dyDescent="0.3">
      <c r="A3" s="86"/>
      <c r="B3" s="87"/>
      <c r="C3" s="87"/>
      <c r="D3" s="11" t="s">
        <v>2</v>
      </c>
      <c r="E3" s="11" t="s">
        <v>75</v>
      </c>
      <c r="F3" s="11" t="s">
        <v>76</v>
      </c>
      <c r="G3" s="11" t="s">
        <v>2</v>
      </c>
      <c r="H3" s="11" t="s">
        <v>75</v>
      </c>
      <c r="I3" s="11" t="s">
        <v>76</v>
      </c>
      <c r="J3" s="34" t="s">
        <v>338</v>
      </c>
      <c r="K3" s="34" t="s">
        <v>339</v>
      </c>
      <c r="L3" s="34" t="s">
        <v>340</v>
      </c>
      <c r="M3" s="38" t="s">
        <v>358</v>
      </c>
      <c r="N3" s="38" t="s">
        <v>359</v>
      </c>
      <c r="O3" s="38" t="s">
        <v>360</v>
      </c>
      <c r="P3" s="69" t="s">
        <v>2</v>
      </c>
      <c r="Q3" s="51" t="s">
        <v>75</v>
      </c>
      <c r="R3" s="51" t="s">
        <v>76</v>
      </c>
      <c r="S3" s="81" t="s">
        <v>614</v>
      </c>
      <c r="T3" s="81" t="s">
        <v>615</v>
      </c>
      <c r="U3" s="81" t="s">
        <v>616</v>
      </c>
      <c r="V3" s="81" t="s">
        <v>3</v>
      </c>
      <c r="W3" s="81" t="s">
        <v>75</v>
      </c>
      <c r="X3" s="81" t="s">
        <v>76</v>
      </c>
      <c r="Y3" s="98"/>
      <c r="Z3" s="98"/>
    </row>
    <row r="4" spans="1:26" x14ac:dyDescent="0.3">
      <c r="A4" s="74">
        <v>1</v>
      </c>
      <c r="B4" s="31" t="s">
        <v>73</v>
      </c>
      <c r="C4" s="31" t="s">
        <v>403</v>
      </c>
      <c r="D4" s="13">
        <v>6</v>
      </c>
      <c r="E4" s="12">
        <v>67</v>
      </c>
      <c r="F4" s="13">
        <v>85</v>
      </c>
      <c r="G4" s="13">
        <v>1</v>
      </c>
      <c r="H4" s="13">
        <v>23</v>
      </c>
      <c r="I4" s="13">
        <v>5</v>
      </c>
      <c r="J4" s="13">
        <v>2</v>
      </c>
      <c r="K4" s="13">
        <v>54</v>
      </c>
      <c r="L4" s="13">
        <v>31</v>
      </c>
      <c r="M4" s="40">
        <v>2</v>
      </c>
      <c r="N4" s="40">
        <v>54</v>
      </c>
      <c r="O4" s="40">
        <v>31</v>
      </c>
      <c r="P4" s="33">
        <v>4</v>
      </c>
      <c r="Q4" s="15">
        <f>58-P4</f>
        <v>54</v>
      </c>
      <c r="R4" s="33">
        <v>31</v>
      </c>
      <c r="S4" s="33">
        <v>5</v>
      </c>
      <c r="T4" s="33">
        <v>3</v>
      </c>
      <c r="U4" s="33">
        <v>13</v>
      </c>
      <c r="V4" s="33">
        <v>2</v>
      </c>
      <c r="W4" s="33">
        <v>7</v>
      </c>
      <c r="X4" s="33">
        <v>12</v>
      </c>
      <c r="Y4" s="13">
        <f t="shared" ref="Y4:Y30" si="0">E4+H4+K4+N4+Q4+T4+W4</f>
        <v>262</v>
      </c>
      <c r="Z4" s="13">
        <f t="shared" ref="Z4:Z30" si="1">F4+I4+L4+O4+R4+U4+X4</f>
        <v>208</v>
      </c>
    </row>
    <row r="5" spans="1:26" x14ac:dyDescent="0.3">
      <c r="A5" s="7">
        <v>2</v>
      </c>
      <c r="B5" s="8" t="s">
        <v>61</v>
      </c>
      <c r="C5" s="3" t="s">
        <v>404</v>
      </c>
      <c r="D5" s="14">
        <v>32</v>
      </c>
      <c r="E5" s="12">
        <v>41</v>
      </c>
      <c r="F5" s="14">
        <v>322</v>
      </c>
      <c r="G5" s="13">
        <v>2</v>
      </c>
      <c r="H5" s="13">
        <v>22</v>
      </c>
      <c r="I5" s="13">
        <v>22</v>
      </c>
      <c r="J5" s="13">
        <v>32</v>
      </c>
      <c r="K5" s="13">
        <v>24</v>
      </c>
      <c r="L5" s="13">
        <v>197</v>
      </c>
      <c r="M5" s="33">
        <v>16</v>
      </c>
      <c r="N5" s="13">
        <f>47-M5</f>
        <v>31</v>
      </c>
      <c r="O5" s="33">
        <v>111</v>
      </c>
      <c r="P5" s="15">
        <v>13</v>
      </c>
      <c r="Q5" s="15">
        <f>58-P5</f>
        <v>45</v>
      </c>
      <c r="R5" s="15">
        <v>98</v>
      </c>
      <c r="S5" s="62"/>
      <c r="T5" s="62"/>
      <c r="U5" s="62"/>
      <c r="V5" s="62"/>
      <c r="W5" s="62"/>
      <c r="X5" s="62"/>
      <c r="Y5" s="13">
        <f t="shared" si="0"/>
        <v>163</v>
      </c>
      <c r="Z5" s="13">
        <f t="shared" si="1"/>
        <v>750</v>
      </c>
    </row>
    <row r="6" spans="1:26" x14ac:dyDescent="0.3">
      <c r="A6" s="7">
        <v>3</v>
      </c>
      <c r="B6" s="8" t="s">
        <v>40</v>
      </c>
      <c r="C6" s="3" t="s">
        <v>405</v>
      </c>
      <c r="D6" s="14">
        <v>40</v>
      </c>
      <c r="E6" s="12">
        <v>33</v>
      </c>
      <c r="F6" s="14">
        <v>423</v>
      </c>
      <c r="G6" s="13">
        <v>3</v>
      </c>
      <c r="H6" s="13">
        <v>21</v>
      </c>
      <c r="I6" s="13">
        <v>26</v>
      </c>
      <c r="J6" s="13">
        <v>30</v>
      </c>
      <c r="K6" s="13">
        <v>26</v>
      </c>
      <c r="L6" s="13">
        <v>179</v>
      </c>
      <c r="M6" s="33">
        <v>10</v>
      </c>
      <c r="N6" s="13">
        <f>47-M6</f>
        <v>37</v>
      </c>
      <c r="O6" s="33">
        <v>76</v>
      </c>
      <c r="P6" s="15">
        <v>25</v>
      </c>
      <c r="Q6" s="15">
        <f>58-P6</f>
        <v>33</v>
      </c>
      <c r="R6" s="15">
        <v>152</v>
      </c>
      <c r="S6" s="62"/>
      <c r="T6" s="62"/>
      <c r="U6" s="62"/>
      <c r="V6" s="62"/>
      <c r="W6" s="62"/>
      <c r="X6" s="62"/>
      <c r="Y6" s="13">
        <f t="shared" si="0"/>
        <v>150</v>
      </c>
      <c r="Z6" s="13">
        <f t="shared" si="1"/>
        <v>856</v>
      </c>
    </row>
    <row r="7" spans="1:26" x14ac:dyDescent="0.3">
      <c r="A7" s="7">
        <v>4</v>
      </c>
      <c r="B7" s="8" t="s">
        <v>55</v>
      </c>
      <c r="C7" s="3" t="s">
        <v>406</v>
      </c>
      <c r="D7" s="14">
        <v>33</v>
      </c>
      <c r="E7" s="12">
        <v>40</v>
      </c>
      <c r="F7" s="14">
        <v>325</v>
      </c>
      <c r="G7" s="13">
        <v>5</v>
      </c>
      <c r="H7" s="13">
        <v>19</v>
      </c>
      <c r="I7" s="13">
        <v>32</v>
      </c>
      <c r="J7" s="64"/>
      <c r="K7" s="64"/>
      <c r="L7" s="64"/>
      <c r="M7" s="33">
        <v>21</v>
      </c>
      <c r="N7" s="13">
        <f>47-M7</f>
        <v>26</v>
      </c>
      <c r="O7" s="33">
        <v>125</v>
      </c>
      <c r="P7" s="15">
        <v>15</v>
      </c>
      <c r="Q7" s="15">
        <f>58-P7</f>
        <v>43</v>
      </c>
      <c r="R7" s="15">
        <v>113</v>
      </c>
      <c r="S7" s="62"/>
      <c r="T7" s="62"/>
      <c r="U7" s="62"/>
      <c r="V7" s="62"/>
      <c r="W7" s="62"/>
      <c r="X7" s="62"/>
      <c r="Y7" s="13">
        <f t="shared" si="0"/>
        <v>128</v>
      </c>
      <c r="Z7" s="13">
        <f t="shared" si="1"/>
        <v>595</v>
      </c>
    </row>
    <row r="8" spans="1:26" x14ac:dyDescent="0.3">
      <c r="A8" s="7">
        <v>5</v>
      </c>
      <c r="B8" s="8" t="s">
        <v>60</v>
      </c>
      <c r="C8" s="3" t="s">
        <v>404</v>
      </c>
      <c r="D8" s="14">
        <v>38</v>
      </c>
      <c r="E8" s="12">
        <v>35</v>
      </c>
      <c r="F8" s="14">
        <v>396</v>
      </c>
      <c r="G8" s="13">
        <v>4</v>
      </c>
      <c r="H8" s="13">
        <v>20</v>
      </c>
      <c r="I8" s="13">
        <v>32</v>
      </c>
      <c r="J8" s="13">
        <v>34</v>
      </c>
      <c r="K8" s="13">
        <v>22</v>
      </c>
      <c r="L8" s="13">
        <v>205</v>
      </c>
      <c r="M8" s="33">
        <v>26</v>
      </c>
      <c r="N8" s="13">
        <f>47-M8</f>
        <v>21</v>
      </c>
      <c r="O8" s="33">
        <v>167</v>
      </c>
      <c r="P8" s="15">
        <v>29</v>
      </c>
      <c r="Q8" s="15">
        <f>58-P8</f>
        <v>29</v>
      </c>
      <c r="R8" s="15">
        <v>179</v>
      </c>
      <c r="S8" s="62"/>
      <c r="T8" s="62"/>
      <c r="U8" s="62"/>
      <c r="V8" s="62"/>
      <c r="W8" s="62"/>
      <c r="X8" s="62"/>
      <c r="Y8" s="13">
        <f t="shared" si="0"/>
        <v>127</v>
      </c>
      <c r="Z8" s="13">
        <f t="shared" si="1"/>
        <v>979</v>
      </c>
    </row>
    <row r="9" spans="1:26" x14ac:dyDescent="0.3">
      <c r="A9" s="7">
        <v>6</v>
      </c>
      <c r="B9" s="8" t="s">
        <v>59</v>
      </c>
      <c r="C9" s="3" t="s">
        <v>407</v>
      </c>
      <c r="D9" s="12">
        <v>29</v>
      </c>
      <c r="E9" s="12">
        <v>44</v>
      </c>
      <c r="F9" s="12">
        <v>290</v>
      </c>
      <c r="G9" s="13">
        <v>6</v>
      </c>
      <c r="H9" s="13">
        <v>18</v>
      </c>
      <c r="I9" s="13">
        <v>40</v>
      </c>
      <c r="J9" s="13">
        <v>21</v>
      </c>
      <c r="K9" s="13">
        <v>35</v>
      </c>
      <c r="L9" s="13">
        <v>147</v>
      </c>
      <c r="M9" s="33">
        <v>19</v>
      </c>
      <c r="N9" s="13">
        <f>47-M9</f>
        <v>28</v>
      </c>
      <c r="O9" s="33">
        <v>119</v>
      </c>
      <c r="P9" s="62"/>
      <c r="Q9" s="62"/>
      <c r="R9" s="62"/>
      <c r="S9" s="62"/>
      <c r="T9" s="62"/>
      <c r="U9" s="62"/>
      <c r="V9" s="62"/>
      <c r="W9" s="62"/>
      <c r="X9" s="62"/>
      <c r="Y9" s="13">
        <f t="shared" si="0"/>
        <v>125</v>
      </c>
      <c r="Z9" s="13">
        <f t="shared" si="1"/>
        <v>596</v>
      </c>
    </row>
    <row r="10" spans="1:26" x14ac:dyDescent="0.3">
      <c r="A10" s="7">
        <v>7</v>
      </c>
      <c r="B10" s="8" t="s">
        <v>47</v>
      </c>
      <c r="C10" s="3" t="s">
        <v>407</v>
      </c>
      <c r="D10" s="14">
        <v>10</v>
      </c>
      <c r="E10" s="12">
        <v>63</v>
      </c>
      <c r="F10" s="14">
        <v>119</v>
      </c>
      <c r="G10" s="13">
        <v>9</v>
      </c>
      <c r="H10" s="13">
        <v>15</v>
      </c>
      <c r="I10" s="13">
        <v>46</v>
      </c>
      <c r="J10" s="13">
        <v>11</v>
      </c>
      <c r="K10" s="13">
        <v>45</v>
      </c>
      <c r="L10" s="13">
        <v>73</v>
      </c>
      <c r="M10" s="64"/>
      <c r="N10" s="64"/>
      <c r="O10" s="64"/>
      <c r="P10" s="62"/>
      <c r="Q10" s="62"/>
      <c r="R10" s="62"/>
      <c r="S10" s="62"/>
      <c r="T10" s="62"/>
      <c r="U10" s="62"/>
      <c r="V10" s="62"/>
      <c r="W10" s="62"/>
      <c r="X10" s="62"/>
      <c r="Y10" s="13">
        <f t="shared" si="0"/>
        <v>123</v>
      </c>
      <c r="Z10" s="13">
        <f t="shared" si="1"/>
        <v>238</v>
      </c>
    </row>
    <row r="11" spans="1:26" x14ac:dyDescent="0.3">
      <c r="A11" s="7">
        <v>8</v>
      </c>
      <c r="B11" s="8" t="s">
        <v>38</v>
      </c>
      <c r="C11" s="3" t="s">
        <v>408</v>
      </c>
      <c r="D11" s="14">
        <v>48</v>
      </c>
      <c r="E11" s="12">
        <v>25</v>
      </c>
      <c r="F11" s="14">
        <v>504</v>
      </c>
      <c r="G11" s="13">
        <v>7</v>
      </c>
      <c r="H11" s="13">
        <v>17</v>
      </c>
      <c r="I11" s="13">
        <v>41</v>
      </c>
      <c r="J11" s="13">
        <v>41</v>
      </c>
      <c r="K11" s="13">
        <v>14</v>
      </c>
      <c r="L11" s="13">
        <v>258</v>
      </c>
      <c r="M11" s="33">
        <v>18</v>
      </c>
      <c r="N11" s="13">
        <f>47-M11</f>
        <v>29</v>
      </c>
      <c r="O11" s="33">
        <v>117</v>
      </c>
      <c r="P11" s="15">
        <v>23</v>
      </c>
      <c r="Q11" s="15">
        <f>58-P11</f>
        <v>35</v>
      </c>
      <c r="R11" s="15">
        <v>149</v>
      </c>
      <c r="S11" s="62"/>
      <c r="T11" s="62"/>
      <c r="U11" s="62"/>
      <c r="V11" s="62"/>
      <c r="W11" s="62"/>
      <c r="X11" s="62"/>
      <c r="Y11" s="13">
        <f t="shared" si="0"/>
        <v>120</v>
      </c>
      <c r="Z11" s="13">
        <f t="shared" si="1"/>
        <v>1069</v>
      </c>
    </row>
    <row r="12" spans="1:26" x14ac:dyDescent="0.3">
      <c r="A12" s="7">
        <v>9</v>
      </c>
      <c r="B12" s="8" t="s">
        <v>54</v>
      </c>
      <c r="C12" s="3" t="s">
        <v>407</v>
      </c>
      <c r="D12" s="14">
        <v>16</v>
      </c>
      <c r="E12" s="12">
        <v>57</v>
      </c>
      <c r="F12" s="14">
        <v>181</v>
      </c>
      <c r="G12" s="13">
        <v>8</v>
      </c>
      <c r="H12" s="13">
        <v>16</v>
      </c>
      <c r="I12" s="13">
        <v>42</v>
      </c>
      <c r="J12" s="13">
        <v>14</v>
      </c>
      <c r="K12" s="13">
        <v>42</v>
      </c>
      <c r="L12" s="13">
        <v>97</v>
      </c>
      <c r="M12" s="64"/>
      <c r="N12" s="64"/>
      <c r="O12" s="64"/>
      <c r="P12" s="62"/>
      <c r="Q12" s="62"/>
      <c r="R12" s="62"/>
      <c r="S12" s="62"/>
      <c r="T12" s="62"/>
      <c r="U12" s="62"/>
      <c r="V12" s="62"/>
      <c r="W12" s="62"/>
      <c r="X12" s="62"/>
      <c r="Y12" s="13">
        <f t="shared" si="0"/>
        <v>115</v>
      </c>
      <c r="Z12" s="13">
        <f t="shared" si="1"/>
        <v>320</v>
      </c>
    </row>
    <row r="13" spans="1:26" x14ac:dyDescent="0.3">
      <c r="A13" s="7">
        <v>10</v>
      </c>
      <c r="B13" s="8" t="s">
        <v>28</v>
      </c>
      <c r="C13" s="3" t="s">
        <v>409</v>
      </c>
      <c r="D13" s="14">
        <v>28</v>
      </c>
      <c r="E13" s="12">
        <v>45</v>
      </c>
      <c r="F13" s="14">
        <v>270</v>
      </c>
      <c r="G13" s="13">
        <v>11</v>
      </c>
      <c r="H13" s="13">
        <v>13</v>
      </c>
      <c r="I13" s="13">
        <v>60</v>
      </c>
      <c r="J13" s="13">
        <v>26</v>
      </c>
      <c r="K13" s="13">
        <v>30</v>
      </c>
      <c r="L13" s="13">
        <v>172</v>
      </c>
      <c r="M13" s="33">
        <v>35</v>
      </c>
      <c r="N13" s="13">
        <f>47-M13</f>
        <v>12</v>
      </c>
      <c r="O13" s="33">
        <v>217</v>
      </c>
      <c r="P13" s="62"/>
      <c r="Q13" s="62"/>
      <c r="R13" s="62"/>
      <c r="S13" s="62"/>
      <c r="T13" s="62"/>
      <c r="U13" s="62"/>
      <c r="V13" s="62"/>
      <c r="W13" s="62"/>
      <c r="X13" s="62"/>
      <c r="Y13" s="13">
        <f t="shared" si="0"/>
        <v>100</v>
      </c>
      <c r="Z13" s="13">
        <f t="shared" si="1"/>
        <v>719</v>
      </c>
    </row>
    <row r="14" spans="1:26" x14ac:dyDescent="0.3">
      <c r="A14" s="7">
        <v>11</v>
      </c>
      <c r="B14" s="8" t="s">
        <v>18</v>
      </c>
      <c r="C14" s="3" t="s">
        <v>410</v>
      </c>
      <c r="D14" s="14">
        <v>52</v>
      </c>
      <c r="E14" s="12">
        <v>21</v>
      </c>
      <c r="F14" s="14">
        <v>548</v>
      </c>
      <c r="G14" s="13">
        <v>12</v>
      </c>
      <c r="H14" s="13">
        <v>12</v>
      </c>
      <c r="I14" s="13">
        <v>61</v>
      </c>
      <c r="J14" s="13">
        <v>36</v>
      </c>
      <c r="K14" s="13">
        <v>20</v>
      </c>
      <c r="L14" s="13">
        <v>224</v>
      </c>
      <c r="M14" s="64"/>
      <c r="N14" s="64"/>
      <c r="O14" s="64"/>
      <c r="P14" s="15">
        <v>28</v>
      </c>
      <c r="Q14" s="15">
        <f>58-P14</f>
        <v>30</v>
      </c>
      <c r="R14" s="15">
        <v>164</v>
      </c>
      <c r="S14" s="62"/>
      <c r="T14" s="62"/>
      <c r="U14" s="62"/>
      <c r="V14" s="62"/>
      <c r="W14" s="62"/>
      <c r="X14" s="62"/>
      <c r="Y14" s="13">
        <f t="shared" si="0"/>
        <v>83</v>
      </c>
      <c r="Z14" s="13">
        <f t="shared" si="1"/>
        <v>997</v>
      </c>
    </row>
    <row r="15" spans="1:26" x14ac:dyDescent="0.3">
      <c r="A15" s="7">
        <v>12</v>
      </c>
      <c r="B15" s="8" t="s">
        <v>39</v>
      </c>
      <c r="C15" s="3" t="s">
        <v>411</v>
      </c>
      <c r="D15" s="12">
        <v>65</v>
      </c>
      <c r="E15" s="12">
        <v>8</v>
      </c>
      <c r="F15" s="12">
        <v>669</v>
      </c>
      <c r="G15" s="13">
        <v>10</v>
      </c>
      <c r="H15" s="13">
        <v>14</v>
      </c>
      <c r="I15" s="13">
        <v>49</v>
      </c>
      <c r="J15" s="13">
        <v>46</v>
      </c>
      <c r="K15" s="13">
        <v>10</v>
      </c>
      <c r="L15" s="13">
        <v>284</v>
      </c>
      <c r="M15" s="33">
        <v>25</v>
      </c>
      <c r="N15" s="13">
        <f>47-M15</f>
        <v>22</v>
      </c>
      <c r="O15" s="33">
        <v>159</v>
      </c>
      <c r="P15" s="15">
        <v>31</v>
      </c>
      <c r="Q15" s="15">
        <f>58-P15</f>
        <v>27</v>
      </c>
      <c r="R15" s="15">
        <v>184</v>
      </c>
      <c r="S15" s="62"/>
      <c r="T15" s="62"/>
      <c r="U15" s="62"/>
      <c r="V15" s="62"/>
      <c r="W15" s="62"/>
      <c r="X15" s="62"/>
      <c r="Y15" s="13">
        <f t="shared" si="0"/>
        <v>81</v>
      </c>
      <c r="Z15" s="13">
        <f t="shared" si="1"/>
        <v>1345</v>
      </c>
    </row>
    <row r="16" spans="1:26" x14ac:dyDescent="0.3">
      <c r="A16" s="7">
        <v>13</v>
      </c>
      <c r="B16" s="8" t="s">
        <v>42</v>
      </c>
      <c r="C16" s="3" t="s">
        <v>412</v>
      </c>
      <c r="D16" s="14">
        <v>50</v>
      </c>
      <c r="E16" s="12">
        <v>23</v>
      </c>
      <c r="F16" s="14">
        <v>523</v>
      </c>
      <c r="G16" s="13">
        <v>15</v>
      </c>
      <c r="H16" s="13">
        <v>9</v>
      </c>
      <c r="I16" s="13">
        <v>76</v>
      </c>
      <c r="J16" s="13">
        <v>39</v>
      </c>
      <c r="K16" s="13">
        <v>17</v>
      </c>
      <c r="L16" s="13">
        <v>252</v>
      </c>
      <c r="M16" s="33">
        <v>31</v>
      </c>
      <c r="N16" s="13">
        <f>47-M16</f>
        <v>16</v>
      </c>
      <c r="O16" s="33">
        <v>195</v>
      </c>
      <c r="P16" s="62"/>
      <c r="Q16" s="62"/>
      <c r="R16" s="62"/>
      <c r="S16" s="62"/>
      <c r="T16" s="62"/>
      <c r="U16" s="62"/>
      <c r="V16" s="62"/>
      <c r="W16" s="62"/>
      <c r="X16" s="62"/>
      <c r="Y16" s="13">
        <f t="shared" si="0"/>
        <v>65</v>
      </c>
      <c r="Z16" s="13">
        <f t="shared" si="1"/>
        <v>1046</v>
      </c>
    </row>
    <row r="17" spans="1:26" x14ac:dyDescent="0.3">
      <c r="A17" s="7">
        <v>14</v>
      </c>
      <c r="B17" s="3" t="s">
        <v>341</v>
      </c>
      <c r="C17" s="3" t="s">
        <v>413</v>
      </c>
      <c r="D17" s="63"/>
      <c r="E17" s="64"/>
      <c r="F17" s="64"/>
      <c r="G17" s="64"/>
      <c r="H17" s="64"/>
      <c r="I17" s="64"/>
      <c r="J17" s="13">
        <v>9</v>
      </c>
      <c r="K17" s="13">
        <v>47</v>
      </c>
      <c r="L17" s="13">
        <v>63</v>
      </c>
      <c r="M17" s="64"/>
      <c r="N17" s="64"/>
      <c r="O17" s="64"/>
      <c r="P17" s="64"/>
      <c r="Q17" s="62"/>
      <c r="R17" s="64"/>
      <c r="S17" s="64"/>
      <c r="T17" s="64"/>
      <c r="U17" s="64"/>
      <c r="V17" s="64"/>
      <c r="W17" s="64"/>
      <c r="X17" s="64"/>
      <c r="Y17" s="13">
        <f t="shared" si="0"/>
        <v>47</v>
      </c>
      <c r="Z17" s="13">
        <f t="shared" si="1"/>
        <v>63</v>
      </c>
    </row>
    <row r="18" spans="1:26" x14ac:dyDescent="0.3">
      <c r="A18" s="7">
        <v>15</v>
      </c>
      <c r="B18" s="8" t="s">
        <v>74</v>
      </c>
      <c r="C18" s="3" t="s">
        <v>414</v>
      </c>
      <c r="D18" s="13">
        <v>63</v>
      </c>
      <c r="E18" s="12">
        <v>10</v>
      </c>
      <c r="F18" s="13">
        <v>638</v>
      </c>
      <c r="G18" s="13">
        <v>19</v>
      </c>
      <c r="H18" s="13">
        <v>5</v>
      </c>
      <c r="I18" s="13">
        <v>115</v>
      </c>
      <c r="J18" s="64"/>
      <c r="K18" s="64"/>
      <c r="L18" s="64"/>
      <c r="M18" s="33">
        <v>43</v>
      </c>
      <c r="N18" s="13">
        <f>47-M18</f>
        <v>4</v>
      </c>
      <c r="O18" s="33">
        <v>320</v>
      </c>
      <c r="P18" s="33">
        <v>33</v>
      </c>
      <c r="Q18" s="15">
        <f>58-P18</f>
        <v>25</v>
      </c>
      <c r="R18" s="33">
        <v>214</v>
      </c>
      <c r="S18" s="64"/>
      <c r="T18" s="64"/>
      <c r="U18" s="64"/>
      <c r="V18" s="64"/>
      <c r="W18" s="64"/>
      <c r="X18" s="64"/>
      <c r="Y18" s="13">
        <f t="shared" si="0"/>
        <v>44</v>
      </c>
      <c r="Z18" s="13">
        <f t="shared" si="1"/>
        <v>1287</v>
      </c>
    </row>
    <row r="19" spans="1:26" x14ac:dyDescent="0.3">
      <c r="A19" s="7">
        <v>16</v>
      </c>
      <c r="B19" s="3" t="s">
        <v>362</v>
      </c>
      <c r="C19" s="3" t="s">
        <v>415</v>
      </c>
      <c r="D19" s="63"/>
      <c r="E19" s="64"/>
      <c r="F19" s="64"/>
      <c r="G19" s="64"/>
      <c r="H19" s="64"/>
      <c r="I19" s="64"/>
      <c r="J19" s="64"/>
      <c r="K19" s="64"/>
      <c r="L19" s="64"/>
      <c r="M19" s="33">
        <v>44</v>
      </c>
      <c r="N19" s="13">
        <f>47-M19</f>
        <v>3</v>
      </c>
      <c r="O19" s="33">
        <v>321</v>
      </c>
      <c r="P19" s="33">
        <v>34</v>
      </c>
      <c r="Q19" s="15">
        <f>58-P19</f>
        <v>24</v>
      </c>
      <c r="R19" s="33">
        <v>214</v>
      </c>
      <c r="S19" s="64"/>
      <c r="T19" s="64"/>
      <c r="U19" s="64"/>
      <c r="V19" s="64"/>
      <c r="W19" s="64"/>
      <c r="X19" s="64"/>
      <c r="Y19" s="13">
        <f t="shared" si="0"/>
        <v>27</v>
      </c>
      <c r="Z19" s="13">
        <f t="shared" si="1"/>
        <v>535</v>
      </c>
    </row>
    <row r="20" spans="1:26" x14ac:dyDescent="0.3">
      <c r="A20" s="7">
        <v>17</v>
      </c>
      <c r="B20" s="8" t="s">
        <v>41</v>
      </c>
      <c r="C20" s="3" t="s">
        <v>416</v>
      </c>
      <c r="D20" s="14">
        <v>64</v>
      </c>
      <c r="E20" s="12">
        <v>9</v>
      </c>
      <c r="F20" s="14">
        <v>669</v>
      </c>
      <c r="G20" s="13">
        <v>13</v>
      </c>
      <c r="H20" s="13">
        <v>11</v>
      </c>
      <c r="I20" s="13">
        <v>66</v>
      </c>
      <c r="J20" s="13">
        <v>51</v>
      </c>
      <c r="K20" s="13">
        <v>5</v>
      </c>
      <c r="L20" s="13">
        <v>341</v>
      </c>
      <c r="M20" s="64"/>
      <c r="N20" s="64"/>
      <c r="O20" s="64"/>
      <c r="P20" s="62"/>
      <c r="Q20" s="62"/>
      <c r="R20" s="62"/>
      <c r="S20" s="62"/>
      <c r="T20" s="62"/>
      <c r="U20" s="62"/>
      <c r="V20" s="62"/>
      <c r="W20" s="62"/>
      <c r="X20" s="62"/>
      <c r="Y20" s="13">
        <f t="shared" si="0"/>
        <v>25</v>
      </c>
      <c r="Z20" s="13">
        <f t="shared" si="1"/>
        <v>1076</v>
      </c>
    </row>
    <row r="21" spans="1:26" x14ac:dyDescent="0.3">
      <c r="A21" s="7">
        <v>18</v>
      </c>
      <c r="B21" s="8" t="s">
        <v>43</v>
      </c>
      <c r="C21" s="3" t="s">
        <v>417</v>
      </c>
      <c r="D21" s="12">
        <v>67</v>
      </c>
      <c r="E21" s="12">
        <v>6</v>
      </c>
      <c r="F21" s="12">
        <v>700</v>
      </c>
      <c r="G21" s="13">
        <v>18</v>
      </c>
      <c r="H21" s="13">
        <v>6</v>
      </c>
      <c r="I21" s="13">
        <v>105</v>
      </c>
      <c r="J21" s="13">
        <v>52</v>
      </c>
      <c r="K21" s="13">
        <v>4</v>
      </c>
      <c r="L21" s="13">
        <v>346</v>
      </c>
      <c r="M21" s="33">
        <v>42</v>
      </c>
      <c r="N21" s="13">
        <f>47-M21</f>
        <v>5</v>
      </c>
      <c r="O21" s="33">
        <v>279</v>
      </c>
      <c r="P21" s="62"/>
      <c r="Q21" s="62"/>
      <c r="R21" s="62"/>
      <c r="S21" s="62"/>
      <c r="T21" s="62"/>
      <c r="U21" s="62"/>
      <c r="V21" s="62"/>
      <c r="W21" s="62"/>
      <c r="X21" s="62"/>
      <c r="Y21" s="13">
        <f t="shared" si="0"/>
        <v>21</v>
      </c>
      <c r="Z21" s="13">
        <f t="shared" si="1"/>
        <v>1430</v>
      </c>
    </row>
    <row r="22" spans="1:26" x14ac:dyDescent="0.3">
      <c r="A22" s="7">
        <v>19</v>
      </c>
      <c r="B22" s="3" t="s">
        <v>400</v>
      </c>
      <c r="C22" s="3" t="s">
        <v>419</v>
      </c>
      <c r="D22" s="63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3">
        <v>42</v>
      </c>
      <c r="Q22" s="15">
        <f>58-P22</f>
        <v>16</v>
      </c>
      <c r="R22" s="33">
        <v>265</v>
      </c>
      <c r="S22" s="64"/>
      <c r="T22" s="64"/>
      <c r="U22" s="64"/>
      <c r="V22" s="33">
        <v>6</v>
      </c>
      <c r="W22" s="33">
        <v>3</v>
      </c>
      <c r="X22" s="33">
        <v>33</v>
      </c>
      <c r="Y22" s="13">
        <f t="shared" si="0"/>
        <v>19</v>
      </c>
      <c r="Z22" s="13">
        <f t="shared" si="1"/>
        <v>298</v>
      </c>
    </row>
    <row r="23" spans="1:26" x14ac:dyDescent="0.3">
      <c r="A23" s="7">
        <v>20</v>
      </c>
      <c r="B23" s="3" t="s">
        <v>99</v>
      </c>
      <c r="C23" s="3" t="s">
        <v>407</v>
      </c>
      <c r="D23" s="63"/>
      <c r="E23" s="64"/>
      <c r="F23" s="64"/>
      <c r="G23" s="13">
        <v>14</v>
      </c>
      <c r="H23" s="13">
        <v>10</v>
      </c>
      <c r="I23" s="13">
        <v>74</v>
      </c>
      <c r="J23" s="13">
        <v>48</v>
      </c>
      <c r="K23" s="13">
        <v>8</v>
      </c>
      <c r="L23" s="13">
        <v>319</v>
      </c>
      <c r="M23" s="64"/>
      <c r="N23" s="64"/>
      <c r="O23" s="64"/>
      <c r="P23" s="64"/>
      <c r="Q23" s="62"/>
      <c r="R23" s="64"/>
      <c r="S23" s="64"/>
      <c r="T23" s="64"/>
      <c r="U23" s="64"/>
      <c r="V23" s="64"/>
      <c r="W23" s="64"/>
      <c r="X23" s="64"/>
      <c r="Y23" s="13">
        <f t="shared" si="0"/>
        <v>18</v>
      </c>
      <c r="Z23" s="13">
        <f t="shared" si="1"/>
        <v>393</v>
      </c>
    </row>
    <row r="24" spans="1:26" x14ac:dyDescent="0.3">
      <c r="A24" s="7">
        <v>21</v>
      </c>
      <c r="B24" s="8" t="s">
        <v>44</v>
      </c>
      <c r="C24" s="3" t="s">
        <v>418</v>
      </c>
      <c r="D24" s="12">
        <v>66</v>
      </c>
      <c r="E24" s="12">
        <v>7</v>
      </c>
      <c r="F24" s="12">
        <v>696</v>
      </c>
      <c r="G24" s="13">
        <v>17</v>
      </c>
      <c r="H24" s="13">
        <v>7</v>
      </c>
      <c r="I24" s="13">
        <v>94</v>
      </c>
      <c r="J24" s="13">
        <v>53</v>
      </c>
      <c r="K24" s="13">
        <v>3</v>
      </c>
      <c r="L24" s="13">
        <v>355</v>
      </c>
      <c r="M24" s="64"/>
      <c r="N24" s="64"/>
      <c r="O24" s="64"/>
      <c r="P24" s="62"/>
      <c r="Q24" s="62"/>
      <c r="R24" s="62"/>
      <c r="S24" s="62"/>
      <c r="T24" s="62"/>
      <c r="U24" s="62"/>
      <c r="V24" s="62"/>
      <c r="W24" s="62"/>
      <c r="X24" s="62"/>
      <c r="Y24" s="13">
        <f t="shared" si="0"/>
        <v>17</v>
      </c>
      <c r="Z24" s="13">
        <f t="shared" si="1"/>
        <v>1145</v>
      </c>
    </row>
    <row r="25" spans="1:26" x14ac:dyDescent="0.3">
      <c r="A25" s="7">
        <v>22</v>
      </c>
      <c r="B25" s="3" t="s">
        <v>100</v>
      </c>
      <c r="C25" s="3" t="s">
        <v>420</v>
      </c>
      <c r="D25" s="63"/>
      <c r="E25" s="64"/>
      <c r="F25" s="64"/>
      <c r="G25" s="13">
        <v>16</v>
      </c>
      <c r="H25" s="13">
        <v>8</v>
      </c>
      <c r="I25" s="13">
        <v>91</v>
      </c>
      <c r="J25" s="64"/>
      <c r="K25" s="64"/>
      <c r="L25" s="64"/>
      <c r="M25" s="64"/>
      <c r="N25" s="64"/>
      <c r="O25" s="64"/>
      <c r="P25" s="64"/>
      <c r="Q25" s="62"/>
      <c r="R25" s="64"/>
      <c r="S25" s="64"/>
      <c r="T25" s="64"/>
      <c r="U25" s="64"/>
      <c r="V25" s="64"/>
      <c r="W25" s="64"/>
      <c r="X25" s="64"/>
      <c r="Y25" s="13">
        <f t="shared" si="0"/>
        <v>8</v>
      </c>
      <c r="Z25" s="13">
        <f t="shared" si="1"/>
        <v>91</v>
      </c>
    </row>
    <row r="26" spans="1:26" x14ac:dyDescent="0.3">
      <c r="A26" s="7">
        <v>23</v>
      </c>
      <c r="B26" s="3" t="s">
        <v>101</v>
      </c>
      <c r="C26" s="3" t="s">
        <v>421</v>
      </c>
      <c r="D26" s="63"/>
      <c r="E26" s="64"/>
      <c r="F26" s="64"/>
      <c r="G26" s="13">
        <v>20</v>
      </c>
      <c r="H26" s="13">
        <v>4</v>
      </c>
      <c r="I26" s="13">
        <v>115</v>
      </c>
      <c r="J26" s="64"/>
      <c r="K26" s="64"/>
      <c r="L26" s="64"/>
      <c r="M26" s="64"/>
      <c r="N26" s="64"/>
      <c r="O26" s="64"/>
      <c r="P26" s="64"/>
      <c r="Q26" s="62"/>
      <c r="R26" s="64"/>
      <c r="S26" s="64"/>
      <c r="T26" s="64"/>
      <c r="U26" s="64"/>
      <c r="V26" s="64"/>
      <c r="W26" s="64"/>
      <c r="X26" s="64"/>
      <c r="Y26" s="13">
        <f t="shared" si="0"/>
        <v>4</v>
      </c>
      <c r="Z26" s="13">
        <f t="shared" si="1"/>
        <v>115</v>
      </c>
    </row>
    <row r="27" spans="1:26" x14ac:dyDescent="0.3">
      <c r="A27" s="7">
        <v>24</v>
      </c>
      <c r="B27" s="3" t="s">
        <v>102</v>
      </c>
      <c r="C27" s="3" t="s">
        <v>422</v>
      </c>
      <c r="D27" s="63"/>
      <c r="E27" s="64"/>
      <c r="F27" s="64"/>
      <c r="G27" s="13">
        <v>21</v>
      </c>
      <c r="H27" s="13">
        <v>3</v>
      </c>
      <c r="I27" s="13">
        <v>116</v>
      </c>
      <c r="J27" s="64"/>
      <c r="K27" s="64"/>
      <c r="L27" s="64"/>
      <c r="M27" s="64"/>
      <c r="N27" s="64"/>
      <c r="O27" s="64"/>
      <c r="P27" s="64"/>
      <c r="Q27" s="62"/>
      <c r="R27" s="64"/>
      <c r="S27" s="64"/>
      <c r="T27" s="64"/>
      <c r="U27" s="64"/>
      <c r="V27" s="64"/>
      <c r="W27" s="64"/>
      <c r="X27" s="64"/>
      <c r="Y27" s="13">
        <f t="shared" si="0"/>
        <v>3</v>
      </c>
      <c r="Z27" s="13">
        <f t="shared" si="1"/>
        <v>116</v>
      </c>
    </row>
    <row r="28" spans="1:26" x14ac:dyDescent="0.3">
      <c r="A28" s="7">
        <v>25</v>
      </c>
      <c r="B28" s="3" t="s">
        <v>103</v>
      </c>
      <c r="C28" s="3" t="s">
        <v>423</v>
      </c>
      <c r="D28" s="63"/>
      <c r="E28" s="64"/>
      <c r="F28" s="64"/>
      <c r="G28" s="13">
        <v>22</v>
      </c>
      <c r="H28" s="13">
        <v>2</v>
      </c>
      <c r="I28" s="13">
        <v>116</v>
      </c>
      <c r="J28" s="64"/>
      <c r="K28" s="64"/>
      <c r="L28" s="64"/>
      <c r="M28" s="64"/>
      <c r="N28" s="64"/>
      <c r="O28" s="64"/>
      <c r="P28" s="64"/>
      <c r="Q28" s="62"/>
      <c r="R28" s="64"/>
      <c r="S28" s="64"/>
      <c r="T28" s="64"/>
      <c r="U28" s="64"/>
      <c r="V28" s="64"/>
      <c r="W28" s="64"/>
      <c r="X28" s="64"/>
      <c r="Y28" s="13">
        <f t="shared" si="0"/>
        <v>2</v>
      </c>
      <c r="Z28" s="13">
        <f t="shared" si="1"/>
        <v>116</v>
      </c>
    </row>
    <row r="29" spans="1:26" ht="18" customHeight="1" x14ac:dyDescent="0.3">
      <c r="A29" s="7">
        <v>26</v>
      </c>
      <c r="B29" s="3" t="s">
        <v>363</v>
      </c>
      <c r="C29" s="3" t="s">
        <v>424</v>
      </c>
      <c r="D29" s="63"/>
      <c r="E29" s="64"/>
      <c r="F29" s="64"/>
      <c r="G29" s="64"/>
      <c r="H29" s="64"/>
      <c r="I29" s="64"/>
      <c r="J29" s="64"/>
      <c r="K29" s="64"/>
      <c r="L29" s="64"/>
      <c r="M29" s="33">
        <v>45</v>
      </c>
      <c r="N29" s="13">
        <f>47-M29</f>
        <v>2</v>
      </c>
      <c r="O29" s="33">
        <v>329</v>
      </c>
      <c r="P29" s="64"/>
      <c r="Q29" s="62"/>
      <c r="R29" s="64"/>
      <c r="S29" s="64"/>
      <c r="T29" s="64"/>
      <c r="U29" s="64"/>
      <c r="V29" s="64"/>
      <c r="W29" s="64"/>
      <c r="X29" s="64"/>
      <c r="Y29" s="13">
        <f t="shared" si="0"/>
        <v>2</v>
      </c>
      <c r="Z29" s="13">
        <f t="shared" si="1"/>
        <v>329</v>
      </c>
    </row>
    <row r="30" spans="1:26" ht="18" customHeight="1" x14ac:dyDescent="0.3">
      <c r="A30" s="7">
        <v>27</v>
      </c>
      <c r="B30" s="3" t="s">
        <v>104</v>
      </c>
      <c r="C30" s="3" t="s">
        <v>425</v>
      </c>
      <c r="D30" s="63"/>
      <c r="E30" s="64"/>
      <c r="F30" s="64"/>
      <c r="G30" s="28">
        <v>23</v>
      </c>
      <c r="H30" s="28">
        <v>1</v>
      </c>
      <c r="I30" s="28">
        <v>120</v>
      </c>
      <c r="J30" s="64"/>
      <c r="K30" s="64"/>
      <c r="L30" s="64"/>
      <c r="M30" s="64"/>
      <c r="N30" s="64"/>
      <c r="O30" s="64"/>
      <c r="P30" s="64"/>
      <c r="Q30" s="62"/>
      <c r="R30" s="64"/>
      <c r="S30" s="64"/>
      <c r="T30" s="64"/>
      <c r="U30" s="64"/>
      <c r="V30" s="64"/>
      <c r="W30" s="64"/>
      <c r="X30" s="64"/>
      <c r="Y30" s="13">
        <f t="shared" si="0"/>
        <v>1</v>
      </c>
      <c r="Z30" s="13">
        <f t="shared" si="1"/>
        <v>120</v>
      </c>
    </row>
    <row r="31" spans="1:26" ht="7.5" customHeight="1" x14ac:dyDescent="0.3">
      <c r="A31" s="20"/>
      <c r="B31" s="20"/>
      <c r="C31" s="20"/>
      <c r="D31" s="2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53"/>
      <c r="Q31" s="53"/>
      <c r="R31" s="53"/>
      <c r="S31" s="75"/>
      <c r="T31" s="75"/>
      <c r="U31" s="75"/>
      <c r="V31" s="75"/>
      <c r="W31" s="75"/>
      <c r="X31" s="75"/>
      <c r="Y31" s="19"/>
      <c r="Z31" s="19"/>
    </row>
    <row r="32" spans="1:26" x14ac:dyDescent="0.3">
      <c r="A32" s="1" t="s">
        <v>105</v>
      </c>
      <c r="B32" s="23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54"/>
      <c r="Q32" s="54"/>
      <c r="R32" s="54"/>
      <c r="S32" s="49"/>
      <c r="T32" s="49"/>
      <c r="U32" s="49"/>
      <c r="V32" s="49"/>
      <c r="W32" s="49"/>
      <c r="X32" s="49"/>
      <c r="Y32" s="26"/>
      <c r="Z32" s="26"/>
    </row>
    <row r="33" spans="1:26" x14ac:dyDescent="0.3">
      <c r="A33" s="86" t="s">
        <v>3</v>
      </c>
      <c r="B33" s="87" t="s">
        <v>0</v>
      </c>
      <c r="C33" s="87" t="s">
        <v>1</v>
      </c>
      <c r="D33" s="98" t="s">
        <v>390</v>
      </c>
      <c r="E33" s="98"/>
      <c r="F33" s="98"/>
      <c r="G33" s="102" t="s">
        <v>391</v>
      </c>
      <c r="H33" s="102"/>
      <c r="I33" s="102"/>
      <c r="J33" s="95" t="s">
        <v>392</v>
      </c>
      <c r="K33" s="96"/>
      <c r="L33" s="97"/>
      <c r="M33" s="95" t="s">
        <v>393</v>
      </c>
      <c r="N33" s="96"/>
      <c r="O33" s="97"/>
      <c r="P33" s="98" t="s">
        <v>394</v>
      </c>
      <c r="Q33" s="98"/>
      <c r="R33" s="98"/>
      <c r="S33" s="99" t="s">
        <v>613</v>
      </c>
      <c r="T33" s="100"/>
      <c r="U33" s="101"/>
      <c r="V33" s="99" t="s">
        <v>619</v>
      </c>
      <c r="W33" s="100"/>
      <c r="X33" s="101"/>
      <c r="Y33" s="98" t="s">
        <v>75</v>
      </c>
      <c r="Z33" s="98" t="s">
        <v>76</v>
      </c>
    </row>
    <row r="34" spans="1:26" x14ac:dyDescent="0.3">
      <c r="A34" s="86"/>
      <c r="B34" s="87"/>
      <c r="C34" s="87"/>
      <c r="D34" s="52" t="s">
        <v>2</v>
      </c>
      <c r="E34" s="52" t="s">
        <v>75</v>
      </c>
      <c r="F34" s="52" t="s">
        <v>76</v>
      </c>
      <c r="G34" s="52" t="s">
        <v>2</v>
      </c>
      <c r="H34" s="52" t="s">
        <v>75</v>
      </c>
      <c r="I34" s="52" t="s">
        <v>76</v>
      </c>
      <c r="J34" s="52" t="s">
        <v>3</v>
      </c>
      <c r="K34" s="52" t="s">
        <v>75</v>
      </c>
      <c r="L34" s="52" t="s">
        <v>76</v>
      </c>
      <c r="M34" s="52" t="s">
        <v>3</v>
      </c>
      <c r="N34" s="52" t="s">
        <v>75</v>
      </c>
      <c r="O34" s="52" t="s">
        <v>76</v>
      </c>
      <c r="P34" s="69" t="s">
        <v>2</v>
      </c>
      <c r="Q34" s="52" t="s">
        <v>75</v>
      </c>
      <c r="R34" s="52" t="s">
        <v>76</v>
      </c>
      <c r="S34" s="81" t="s">
        <v>614</v>
      </c>
      <c r="T34" s="81" t="s">
        <v>615</v>
      </c>
      <c r="U34" s="81" t="s">
        <v>616</v>
      </c>
      <c r="V34" s="81" t="s">
        <v>3</v>
      </c>
      <c r="W34" s="81" t="s">
        <v>75</v>
      </c>
      <c r="X34" s="81" t="s">
        <v>76</v>
      </c>
      <c r="Y34" s="98"/>
      <c r="Z34" s="98"/>
    </row>
    <row r="35" spans="1:26" x14ac:dyDescent="0.3">
      <c r="A35" s="74">
        <v>1</v>
      </c>
      <c r="B35" s="31" t="s">
        <v>4</v>
      </c>
      <c r="C35" s="31" t="s">
        <v>426</v>
      </c>
      <c r="D35" s="12">
        <v>1</v>
      </c>
      <c r="E35" s="12">
        <v>72</v>
      </c>
      <c r="F35" s="12">
        <v>18</v>
      </c>
      <c r="G35" s="13">
        <v>1</v>
      </c>
      <c r="H35" s="13">
        <v>50</v>
      </c>
      <c r="I35" s="13">
        <v>9</v>
      </c>
      <c r="J35" s="13">
        <v>1</v>
      </c>
      <c r="K35" s="13">
        <v>55</v>
      </c>
      <c r="L35" s="13">
        <v>9</v>
      </c>
      <c r="M35" s="40">
        <v>1</v>
      </c>
      <c r="N35" s="40">
        <v>55</v>
      </c>
      <c r="O35" s="40">
        <v>9</v>
      </c>
      <c r="P35" s="15">
        <v>1</v>
      </c>
      <c r="Q35" s="15">
        <f t="shared" ref="Q35:Q41" si="2">58-P35</f>
        <v>57</v>
      </c>
      <c r="R35" s="15">
        <v>8</v>
      </c>
      <c r="S35" s="15">
        <v>2</v>
      </c>
      <c r="T35" s="15">
        <v>6</v>
      </c>
      <c r="U35" s="15">
        <v>5</v>
      </c>
      <c r="V35" s="15">
        <v>1</v>
      </c>
      <c r="W35" s="15">
        <v>8</v>
      </c>
      <c r="X35" s="15">
        <v>6</v>
      </c>
      <c r="Y35" s="13">
        <f t="shared" ref="Y35:Y66" si="3">E35+H35+K35+N35+Q35+T35+W35</f>
        <v>303</v>
      </c>
      <c r="Z35" s="13">
        <f t="shared" ref="Z35:Z66" si="4">F35+I35+L35+O35+R35+U35+X35</f>
        <v>64</v>
      </c>
    </row>
    <row r="36" spans="1:26" x14ac:dyDescent="0.3">
      <c r="A36" s="74">
        <v>2</v>
      </c>
      <c r="B36" s="31" t="s">
        <v>5</v>
      </c>
      <c r="C36" s="31" t="s">
        <v>416</v>
      </c>
      <c r="D36" s="12">
        <v>2</v>
      </c>
      <c r="E36" s="12">
        <v>71</v>
      </c>
      <c r="F36" s="12">
        <v>61</v>
      </c>
      <c r="G36" s="13">
        <v>12</v>
      </c>
      <c r="H36" s="13">
        <v>39</v>
      </c>
      <c r="I36" s="13">
        <v>66</v>
      </c>
      <c r="J36" s="13">
        <v>5</v>
      </c>
      <c r="K36" s="13">
        <v>51</v>
      </c>
      <c r="L36" s="13">
        <v>48</v>
      </c>
      <c r="M36" s="33">
        <v>1</v>
      </c>
      <c r="N36" s="33">
        <v>46</v>
      </c>
      <c r="O36" s="33">
        <v>18</v>
      </c>
      <c r="P36" s="15">
        <v>2</v>
      </c>
      <c r="Q36" s="15">
        <f t="shared" si="2"/>
        <v>56</v>
      </c>
      <c r="R36" s="15">
        <v>26</v>
      </c>
      <c r="S36" s="15">
        <v>1</v>
      </c>
      <c r="T36" s="15">
        <v>7</v>
      </c>
      <c r="U36" s="15">
        <v>4</v>
      </c>
      <c r="V36" s="62"/>
      <c r="W36" s="62"/>
      <c r="X36" s="62"/>
      <c r="Y36" s="13">
        <f t="shared" si="3"/>
        <v>270</v>
      </c>
      <c r="Z36" s="13">
        <f t="shared" si="4"/>
        <v>223</v>
      </c>
    </row>
    <row r="37" spans="1:26" x14ac:dyDescent="0.3">
      <c r="A37" s="74">
        <v>3</v>
      </c>
      <c r="B37" s="31" t="s">
        <v>6</v>
      </c>
      <c r="C37" s="31" t="s">
        <v>427</v>
      </c>
      <c r="D37" s="14">
        <v>3</v>
      </c>
      <c r="E37" s="12">
        <v>70</v>
      </c>
      <c r="F37" s="14">
        <v>63</v>
      </c>
      <c r="G37" s="13">
        <v>8</v>
      </c>
      <c r="H37" s="13">
        <v>43</v>
      </c>
      <c r="I37" s="13">
        <v>42</v>
      </c>
      <c r="J37" s="13">
        <v>4</v>
      </c>
      <c r="K37" s="13">
        <v>52</v>
      </c>
      <c r="L37" s="13">
        <v>45</v>
      </c>
      <c r="M37" s="40">
        <v>4</v>
      </c>
      <c r="N37" s="40">
        <v>52</v>
      </c>
      <c r="O37" s="40">
        <v>45</v>
      </c>
      <c r="P37" s="15">
        <v>5</v>
      </c>
      <c r="Q37" s="15">
        <f t="shared" si="2"/>
        <v>53</v>
      </c>
      <c r="R37" s="15">
        <v>36</v>
      </c>
      <c r="S37" s="62"/>
      <c r="T37" s="62"/>
      <c r="U37" s="62"/>
      <c r="V37" s="62"/>
      <c r="W37" s="62"/>
      <c r="X37" s="62"/>
      <c r="Y37" s="13">
        <f t="shared" si="3"/>
        <v>270</v>
      </c>
      <c r="Z37" s="13">
        <f t="shared" si="4"/>
        <v>231</v>
      </c>
    </row>
    <row r="38" spans="1:26" x14ac:dyDescent="0.3">
      <c r="A38" s="74">
        <v>4</v>
      </c>
      <c r="B38" s="31" t="s">
        <v>12</v>
      </c>
      <c r="C38" s="31" t="s">
        <v>428</v>
      </c>
      <c r="D38" s="14">
        <v>7</v>
      </c>
      <c r="E38" s="12">
        <v>66</v>
      </c>
      <c r="F38" s="14">
        <v>96</v>
      </c>
      <c r="G38" s="13">
        <v>3</v>
      </c>
      <c r="H38" s="13">
        <v>48</v>
      </c>
      <c r="I38" s="13">
        <v>22</v>
      </c>
      <c r="J38" s="13">
        <v>7</v>
      </c>
      <c r="K38" s="13">
        <v>49</v>
      </c>
      <c r="L38" s="13">
        <v>56</v>
      </c>
      <c r="M38" s="40">
        <v>7</v>
      </c>
      <c r="N38" s="40">
        <v>49</v>
      </c>
      <c r="O38" s="40">
        <v>56</v>
      </c>
      <c r="P38" s="15">
        <v>9</v>
      </c>
      <c r="Q38" s="15">
        <f t="shared" si="2"/>
        <v>49</v>
      </c>
      <c r="R38" s="15">
        <v>74</v>
      </c>
      <c r="S38" s="62"/>
      <c r="T38" s="62"/>
      <c r="U38" s="62"/>
      <c r="V38" s="62"/>
      <c r="W38" s="62"/>
      <c r="X38" s="62"/>
      <c r="Y38" s="13">
        <f t="shared" si="3"/>
        <v>261</v>
      </c>
      <c r="Z38" s="13">
        <f t="shared" si="4"/>
        <v>304</v>
      </c>
    </row>
    <row r="39" spans="1:26" x14ac:dyDescent="0.3">
      <c r="A39" s="74">
        <v>5</v>
      </c>
      <c r="B39" s="31" t="s">
        <v>30</v>
      </c>
      <c r="C39" s="31" t="s">
        <v>411</v>
      </c>
      <c r="D39" s="14">
        <v>9</v>
      </c>
      <c r="E39" s="12">
        <v>64</v>
      </c>
      <c r="F39" s="14">
        <v>118</v>
      </c>
      <c r="G39" s="13">
        <v>10</v>
      </c>
      <c r="H39" s="13">
        <v>41</v>
      </c>
      <c r="I39" s="13">
        <v>48</v>
      </c>
      <c r="J39" s="13">
        <v>12</v>
      </c>
      <c r="K39" s="13">
        <v>44</v>
      </c>
      <c r="L39" s="13">
        <v>73</v>
      </c>
      <c r="M39" s="33">
        <v>3</v>
      </c>
      <c r="N39" s="33">
        <f>47-M39</f>
        <v>44</v>
      </c>
      <c r="O39" s="33">
        <v>24</v>
      </c>
      <c r="P39" s="15">
        <v>6</v>
      </c>
      <c r="Q39" s="15">
        <f t="shared" si="2"/>
        <v>52</v>
      </c>
      <c r="R39" s="15">
        <v>38</v>
      </c>
      <c r="S39" s="15">
        <v>4</v>
      </c>
      <c r="T39" s="15">
        <v>4</v>
      </c>
      <c r="U39" s="15">
        <v>13</v>
      </c>
      <c r="V39" s="15">
        <v>4</v>
      </c>
      <c r="W39" s="15">
        <v>5</v>
      </c>
      <c r="X39" s="15">
        <v>19</v>
      </c>
      <c r="Y39" s="13">
        <f t="shared" si="3"/>
        <v>254</v>
      </c>
      <c r="Z39" s="13">
        <f t="shared" si="4"/>
        <v>333</v>
      </c>
    </row>
    <row r="40" spans="1:26" x14ac:dyDescent="0.3">
      <c r="A40" s="7">
        <v>6</v>
      </c>
      <c r="B40" s="8" t="s">
        <v>57</v>
      </c>
      <c r="C40" s="3" t="s">
        <v>429</v>
      </c>
      <c r="D40" s="14">
        <v>12</v>
      </c>
      <c r="E40" s="12">
        <v>61</v>
      </c>
      <c r="F40" s="14">
        <v>124</v>
      </c>
      <c r="G40" s="13">
        <v>14</v>
      </c>
      <c r="H40" s="13">
        <v>37</v>
      </c>
      <c r="I40" s="13">
        <v>72</v>
      </c>
      <c r="J40" s="13">
        <v>10</v>
      </c>
      <c r="K40" s="13">
        <v>46</v>
      </c>
      <c r="L40" s="13">
        <v>72</v>
      </c>
      <c r="M40" s="33">
        <v>7</v>
      </c>
      <c r="N40" s="33">
        <f>47-M40</f>
        <v>40</v>
      </c>
      <c r="O40" s="33">
        <v>55</v>
      </c>
      <c r="P40" s="15">
        <v>3</v>
      </c>
      <c r="Q40" s="15">
        <f t="shared" si="2"/>
        <v>55</v>
      </c>
      <c r="R40" s="15">
        <v>29</v>
      </c>
      <c r="S40" s="62"/>
      <c r="T40" s="62"/>
      <c r="U40" s="62"/>
      <c r="V40" s="62"/>
      <c r="W40" s="62"/>
      <c r="X40" s="62"/>
      <c r="Y40" s="13">
        <f t="shared" si="3"/>
        <v>239</v>
      </c>
      <c r="Z40" s="13">
        <f t="shared" si="4"/>
        <v>352</v>
      </c>
    </row>
    <row r="41" spans="1:26" x14ac:dyDescent="0.3">
      <c r="A41" s="7">
        <v>7</v>
      </c>
      <c r="B41" s="8" t="s">
        <v>69</v>
      </c>
      <c r="C41" s="3" t="s">
        <v>405</v>
      </c>
      <c r="D41" s="12">
        <v>14</v>
      </c>
      <c r="E41" s="12">
        <v>59</v>
      </c>
      <c r="F41" s="12">
        <v>164</v>
      </c>
      <c r="G41" s="13">
        <v>15</v>
      </c>
      <c r="H41" s="13">
        <v>36</v>
      </c>
      <c r="I41" s="13">
        <v>79</v>
      </c>
      <c r="J41" s="13">
        <v>15</v>
      </c>
      <c r="K41" s="13">
        <v>41</v>
      </c>
      <c r="L41" s="13">
        <v>108</v>
      </c>
      <c r="M41" s="33">
        <v>5</v>
      </c>
      <c r="N41" s="33">
        <f>47-M41</f>
        <v>42</v>
      </c>
      <c r="O41" s="33">
        <v>48</v>
      </c>
      <c r="P41" s="15">
        <v>11</v>
      </c>
      <c r="Q41" s="15">
        <f t="shared" si="2"/>
        <v>47</v>
      </c>
      <c r="R41" s="15">
        <v>82</v>
      </c>
      <c r="S41" s="62"/>
      <c r="T41" s="62"/>
      <c r="U41" s="62"/>
      <c r="V41" s="62"/>
      <c r="W41" s="62"/>
      <c r="X41" s="62"/>
      <c r="Y41" s="13">
        <f t="shared" si="3"/>
        <v>225</v>
      </c>
      <c r="Z41" s="13">
        <f t="shared" si="4"/>
        <v>481</v>
      </c>
    </row>
    <row r="42" spans="1:26" x14ac:dyDescent="0.3">
      <c r="A42" s="7">
        <v>8</v>
      </c>
      <c r="B42" s="8" t="s">
        <v>7</v>
      </c>
      <c r="C42" s="3" t="s">
        <v>407</v>
      </c>
      <c r="D42" s="12">
        <v>4</v>
      </c>
      <c r="E42" s="12">
        <v>69</v>
      </c>
      <c r="F42" s="12">
        <v>75</v>
      </c>
      <c r="G42" s="13">
        <v>2</v>
      </c>
      <c r="H42" s="13">
        <v>49</v>
      </c>
      <c r="I42" s="13">
        <v>18</v>
      </c>
      <c r="J42" s="13">
        <v>3</v>
      </c>
      <c r="K42" s="13">
        <v>53</v>
      </c>
      <c r="L42" s="13">
        <v>45</v>
      </c>
      <c r="M42" s="33">
        <v>2</v>
      </c>
      <c r="N42" s="33">
        <v>45</v>
      </c>
      <c r="O42" s="33">
        <v>18</v>
      </c>
      <c r="P42" s="62"/>
      <c r="Q42" s="62"/>
      <c r="R42" s="62"/>
      <c r="S42" s="62"/>
      <c r="T42" s="62"/>
      <c r="U42" s="62"/>
      <c r="V42" s="62"/>
      <c r="W42" s="62"/>
      <c r="X42" s="62"/>
      <c r="Y42" s="13">
        <f t="shared" si="3"/>
        <v>216</v>
      </c>
      <c r="Z42" s="13">
        <f t="shared" si="4"/>
        <v>156</v>
      </c>
    </row>
    <row r="43" spans="1:26" x14ac:dyDescent="0.3">
      <c r="A43" s="7">
        <v>9</v>
      </c>
      <c r="B43" s="8" t="s">
        <v>35</v>
      </c>
      <c r="C43" s="3" t="s">
        <v>431</v>
      </c>
      <c r="D43" s="12">
        <v>17</v>
      </c>
      <c r="E43" s="12">
        <v>56</v>
      </c>
      <c r="F43" s="12">
        <v>209</v>
      </c>
      <c r="G43" s="13">
        <v>11</v>
      </c>
      <c r="H43" s="13">
        <v>40</v>
      </c>
      <c r="I43" s="13">
        <v>53</v>
      </c>
      <c r="J43" s="13">
        <v>16</v>
      </c>
      <c r="K43" s="13">
        <v>40</v>
      </c>
      <c r="L43" s="13">
        <v>113</v>
      </c>
      <c r="M43" s="33">
        <v>8</v>
      </c>
      <c r="N43" s="33">
        <f t="shared" ref="N43:N50" si="5">47-M43</f>
        <v>39</v>
      </c>
      <c r="O43" s="33">
        <v>61</v>
      </c>
      <c r="P43" s="15">
        <v>22</v>
      </c>
      <c r="Q43" s="15">
        <f t="shared" ref="Q43:Q49" si="6">58-P43</f>
        <v>36</v>
      </c>
      <c r="R43" s="15">
        <v>149</v>
      </c>
      <c r="S43" s="62"/>
      <c r="T43" s="62"/>
      <c r="U43" s="62"/>
      <c r="V43" s="62"/>
      <c r="W43" s="62"/>
      <c r="X43" s="62"/>
      <c r="Y43" s="13">
        <f t="shared" si="3"/>
        <v>211</v>
      </c>
      <c r="Z43" s="13">
        <f t="shared" si="4"/>
        <v>585</v>
      </c>
    </row>
    <row r="44" spans="1:26" x14ac:dyDescent="0.3">
      <c r="A44" s="7">
        <v>10</v>
      </c>
      <c r="B44" s="8" t="s">
        <v>36</v>
      </c>
      <c r="C44" s="3" t="s">
        <v>430</v>
      </c>
      <c r="D44" s="14">
        <v>24</v>
      </c>
      <c r="E44" s="12">
        <v>49</v>
      </c>
      <c r="F44" s="14">
        <v>238</v>
      </c>
      <c r="G44" s="13">
        <v>9</v>
      </c>
      <c r="H44" s="13">
        <v>42</v>
      </c>
      <c r="I44" s="13">
        <v>46</v>
      </c>
      <c r="J44" s="13">
        <v>17</v>
      </c>
      <c r="K44" s="13">
        <v>39</v>
      </c>
      <c r="L44" s="13">
        <v>122</v>
      </c>
      <c r="M44" s="33">
        <v>4</v>
      </c>
      <c r="N44" s="33">
        <f t="shared" si="5"/>
        <v>43</v>
      </c>
      <c r="O44" s="33">
        <v>45</v>
      </c>
      <c r="P44" s="15">
        <v>20</v>
      </c>
      <c r="Q44" s="15">
        <f t="shared" si="6"/>
        <v>38</v>
      </c>
      <c r="R44" s="15">
        <v>136</v>
      </c>
      <c r="S44" s="62"/>
      <c r="T44" s="62"/>
      <c r="U44" s="62"/>
      <c r="V44" s="62"/>
      <c r="W44" s="62"/>
      <c r="X44" s="62"/>
      <c r="Y44" s="13">
        <f t="shared" si="3"/>
        <v>211</v>
      </c>
      <c r="Z44" s="13">
        <f t="shared" si="4"/>
        <v>587</v>
      </c>
    </row>
    <row r="45" spans="1:26" x14ac:dyDescent="0.3">
      <c r="A45" s="7">
        <v>11</v>
      </c>
      <c r="B45" s="8" t="s">
        <v>16</v>
      </c>
      <c r="C45" s="3" t="s">
        <v>433</v>
      </c>
      <c r="D45" s="14">
        <v>27</v>
      </c>
      <c r="E45" s="12">
        <v>46</v>
      </c>
      <c r="F45" s="14">
        <v>266</v>
      </c>
      <c r="G45" s="13">
        <v>16</v>
      </c>
      <c r="H45" s="13">
        <v>35</v>
      </c>
      <c r="I45" s="13">
        <v>80</v>
      </c>
      <c r="J45" s="13">
        <v>28</v>
      </c>
      <c r="K45" s="13">
        <v>28</v>
      </c>
      <c r="L45" s="13">
        <v>173</v>
      </c>
      <c r="M45" s="33">
        <v>12</v>
      </c>
      <c r="N45" s="33">
        <f t="shared" si="5"/>
        <v>35</v>
      </c>
      <c r="O45" s="33">
        <v>92</v>
      </c>
      <c r="P45" s="15">
        <v>12</v>
      </c>
      <c r="Q45" s="15">
        <f t="shared" si="6"/>
        <v>46</v>
      </c>
      <c r="R45" s="15">
        <v>92</v>
      </c>
      <c r="S45" s="15">
        <v>6</v>
      </c>
      <c r="T45" s="15">
        <v>2</v>
      </c>
      <c r="U45" s="15">
        <v>15</v>
      </c>
      <c r="V45" s="15">
        <v>3</v>
      </c>
      <c r="W45" s="15">
        <v>6</v>
      </c>
      <c r="X45" s="15">
        <v>18</v>
      </c>
      <c r="Y45" s="13">
        <f t="shared" si="3"/>
        <v>198</v>
      </c>
      <c r="Z45" s="13">
        <f t="shared" si="4"/>
        <v>736</v>
      </c>
    </row>
    <row r="46" spans="1:26" x14ac:dyDescent="0.3">
      <c r="A46" s="7">
        <v>12</v>
      </c>
      <c r="B46" s="8" t="s">
        <v>51</v>
      </c>
      <c r="C46" s="3" t="s">
        <v>432</v>
      </c>
      <c r="D46" s="14">
        <v>19</v>
      </c>
      <c r="E46" s="12">
        <v>54</v>
      </c>
      <c r="F46" s="14">
        <v>226</v>
      </c>
      <c r="G46" s="13">
        <v>22</v>
      </c>
      <c r="H46" s="13">
        <v>29</v>
      </c>
      <c r="I46" s="13">
        <v>105</v>
      </c>
      <c r="J46" s="13">
        <v>24</v>
      </c>
      <c r="K46" s="13">
        <v>32</v>
      </c>
      <c r="L46" s="13">
        <v>163</v>
      </c>
      <c r="M46" s="33">
        <v>13</v>
      </c>
      <c r="N46" s="33">
        <f t="shared" si="5"/>
        <v>34</v>
      </c>
      <c r="O46" s="33">
        <v>96</v>
      </c>
      <c r="P46" s="15">
        <v>10</v>
      </c>
      <c r="Q46" s="15">
        <f t="shared" si="6"/>
        <v>48</v>
      </c>
      <c r="R46" s="15">
        <v>80</v>
      </c>
      <c r="S46" s="62"/>
      <c r="T46" s="62"/>
      <c r="U46" s="62"/>
      <c r="V46" s="62"/>
      <c r="W46" s="62"/>
      <c r="X46" s="62"/>
      <c r="Y46" s="13">
        <f t="shared" si="3"/>
        <v>197</v>
      </c>
      <c r="Z46" s="13">
        <f t="shared" si="4"/>
        <v>670</v>
      </c>
    </row>
    <row r="47" spans="1:26" x14ac:dyDescent="0.3">
      <c r="A47" s="7">
        <v>13</v>
      </c>
      <c r="B47" s="8" t="s">
        <v>56</v>
      </c>
      <c r="C47" s="3" t="s">
        <v>434</v>
      </c>
      <c r="D47" s="14">
        <v>15</v>
      </c>
      <c r="E47" s="12">
        <v>58</v>
      </c>
      <c r="F47" s="14">
        <v>169</v>
      </c>
      <c r="G47" s="13">
        <v>29</v>
      </c>
      <c r="H47" s="13">
        <v>22</v>
      </c>
      <c r="I47" s="13">
        <v>137</v>
      </c>
      <c r="J47" s="13">
        <v>25</v>
      </c>
      <c r="K47" s="13">
        <v>31</v>
      </c>
      <c r="L47" s="13">
        <v>165</v>
      </c>
      <c r="M47" s="33">
        <v>24</v>
      </c>
      <c r="N47" s="33">
        <f t="shared" si="5"/>
        <v>23</v>
      </c>
      <c r="O47" s="33">
        <v>149</v>
      </c>
      <c r="P47" s="15">
        <v>8</v>
      </c>
      <c r="Q47" s="15">
        <f t="shared" si="6"/>
        <v>50</v>
      </c>
      <c r="R47" s="15">
        <v>72</v>
      </c>
      <c r="S47" s="62"/>
      <c r="T47" s="62"/>
      <c r="U47" s="62"/>
      <c r="V47" s="62"/>
      <c r="W47" s="62"/>
      <c r="X47" s="62"/>
      <c r="Y47" s="13">
        <f t="shared" si="3"/>
        <v>184</v>
      </c>
      <c r="Z47" s="13">
        <f t="shared" si="4"/>
        <v>692</v>
      </c>
    </row>
    <row r="48" spans="1:26" x14ac:dyDescent="0.3">
      <c r="A48" s="7">
        <v>14</v>
      </c>
      <c r="B48" s="8" t="s">
        <v>14</v>
      </c>
      <c r="C48" s="3" t="s">
        <v>436</v>
      </c>
      <c r="D48" s="14">
        <v>25</v>
      </c>
      <c r="E48" s="12">
        <v>48</v>
      </c>
      <c r="F48" s="14">
        <v>249</v>
      </c>
      <c r="G48" s="13">
        <v>20</v>
      </c>
      <c r="H48" s="13">
        <v>31</v>
      </c>
      <c r="I48" s="13">
        <v>103</v>
      </c>
      <c r="J48" s="13">
        <v>22</v>
      </c>
      <c r="K48" s="13">
        <v>33</v>
      </c>
      <c r="L48" s="13">
        <v>154</v>
      </c>
      <c r="M48" s="33">
        <v>29</v>
      </c>
      <c r="N48" s="33">
        <f t="shared" si="5"/>
        <v>18</v>
      </c>
      <c r="O48" s="33">
        <v>186</v>
      </c>
      <c r="P48" s="15">
        <v>14</v>
      </c>
      <c r="Q48" s="15">
        <f t="shared" si="6"/>
        <v>44</v>
      </c>
      <c r="R48" s="15">
        <v>100</v>
      </c>
      <c r="S48" s="15">
        <v>3</v>
      </c>
      <c r="T48" s="15">
        <v>5</v>
      </c>
      <c r="U48" s="15">
        <v>13</v>
      </c>
      <c r="V48" s="15">
        <v>5</v>
      </c>
      <c r="W48" s="15">
        <v>4</v>
      </c>
      <c r="X48" s="15">
        <v>24</v>
      </c>
      <c r="Y48" s="13">
        <f t="shared" si="3"/>
        <v>183</v>
      </c>
      <c r="Z48" s="13">
        <f t="shared" si="4"/>
        <v>829</v>
      </c>
    </row>
    <row r="49" spans="1:26" x14ac:dyDescent="0.3">
      <c r="A49" s="7">
        <v>15</v>
      </c>
      <c r="B49" s="8" t="s">
        <v>33</v>
      </c>
      <c r="C49" s="3" t="s">
        <v>431</v>
      </c>
      <c r="D49" s="14">
        <v>18</v>
      </c>
      <c r="E49" s="12">
        <v>55</v>
      </c>
      <c r="F49" s="14">
        <v>215</v>
      </c>
      <c r="G49" s="13">
        <v>19</v>
      </c>
      <c r="H49" s="13">
        <v>32</v>
      </c>
      <c r="I49" s="13">
        <v>101</v>
      </c>
      <c r="J49" s="13">
        <v>26</v>
      </c>
      <c r="K49" s="13">
        <v>29</v>
      </c>
      <c r="L49" s="13">
        <v>172</v>
      </c>
      <c r="M49" s="33">
        <v>9</v>
      </c>
      <c r="N49" s="33">
        <f t="shared" si="5"/>
        <v>38</v>
      </c>
      <c r="O49" s="33">
        <v>65</v>
      </c>
      <c r="P49" s="15">
        <v>30</v>
      </c>
      <c r="Q49" s="15">
        <f t="shared" si="6"/>
        <v>28</v>
      </c>
      <c r="R49" s="15">
        <v>181</v>
      </c>
      <c r="S49" s="62"/>
      <c r="T49" s="62"/>
      <c r="U49" s="62"/>
      <c r="V49" s="62"/>
      <c r="W49" s="62"/>
      <c r="X49" s="62"/>
      <c r="Y49" s="13">
        <f t="shared" si="3"/>
        <v>182</v>
      </c>
      <c r="Z49" s="13">
        <f t="shared" si="4"/>
        <v>734</v>
      </c>
    </row>
    <row r="50" spans="1:26" x14ac:dyDescent="0.3">
      <c r="A50" s="7">
        <v>16</v>
      </c>
      <c r="B50" s="8" t="s">
        <v>10</v>
      </c>
      <c r="C50" s="3" t="s">
        <v>435</v>
      </c>
      <c r="D50" s="14">
        <v>20</v>
      </c>
      <c r="E50" s="12">
        <v>53</v>
      </c>
      <c r="F50" s="14">
        <v>228</v>
      </c>
      <c r="G50" s="13">
        <v>6</v>
      </c>
      <c r="H50" s="13">
        <v>45</v>
      </c>
      <c r="I50" s="13">
        <v>41</v>
      </c>
      <c r="J50" s="13">
        <v>18</v>
      </c>
      <c r="K50" s="13">
        <v>38</v>
      </c>
      <c r="L50" s="13">
        <v>124</v>
      </c>
      <c r="M50" s="33">
        <v>6</v>
      </c>
      <c r="N50" s="33">
        <f t="shared" si="5"/>
        <v>41</v>
      </c>
      <c r="O50" s="33">
        <v>49</v>
      </c>
      <c r="P50" s="62"/>
      <c r="Q50" s="62"/>
      <c r="R50" s="62"/>
      <c r="S50" s="62"/>
      <c r="T50" s="62"/>
      <c r="U50" s="62"/>
      <c r="V50" s="62"/>
      <c r="W50" s="62"/>
      <c r="X50" s="62"/>
      <c r="Y50" s="13">
        <f t="shared" si="3"/>
        <v>177</v>
      </c>
      <c r="Z50" s="13">
        <f t="shared" si="4"/>
        <v>442</v>
      </c>
    </row>
    <row r="51" spans="1:26" x14ac:dyDescent="0.3">
      <c r="A51" s="7">
        <v>17</v>
      </c>
      <c r="B51" s="8" t="s">
        <v>58</v>
      </c>
      <c r="C51" s="3" t="s">
        <v>407</v>
      </c>
      <c r="D51" s="14">
        <v>8</v>
      </c>
      <c r="E51" s="12">
        <v>65</v>
      </c>
      <c r="F51" s="14">
        <v>107</v>
      </c>
      <c r="G51" s="13">
        <v>5</v>
      </c>
      <c r="H51" s="13">
        <v>46</v>
      </c>
      <c r="I51" s="13">
        <v>38</v>
      </c>
      <c r="J51" s="13">
        <v>6</v>
      </c>
      <c r="K51" s="13">
        <v>50</v>
      </c>
      <c r="L51" s="13">
        <v>50</v>
      </c>
      <c r="M51" s="64"/>
      <c r="N51" s="64"/>
      <c r="O51" s="64"/>
      <c r="P51" s="62"/>
      <c r="Q51" s="62"/>
      <c r="R51" s="62"/>
      <c r="S51" s="62"/>
      <c r="T51" s="62"/>
      <c r="U51" s="62"/>
      <c r="V51" s="62"/>
      <c r="W51" s="62"/>
      <c r="X51" s="62"/>
      <c r="Y51" s="13">
        <f t="shared" si="3"/>
        <v>161</v>
      </c>
      <c r="Z51" s="13">
        <f t="shared" si="4"/>
        <v>195</v>
      </c>
    </row>
    <row r="52" spans="1:26" x14ac:dyDescent="0.3">
      <c r="A52" s="7">
        <v>18</v>
      </c>
      <c r="B52" s="8" t="s">
        <v>32</v>
      </c>
      <c r="C52" s="3" t="s">
        <v>407</v>
      </c>
      <c r="D52" s="14">
        <v>13</v>
      </c>
      <c r="E52" s="12">
        <v>60</v>
      </c>
      <c r="F52" s="14">
        <v>142</v>
      </c>
      <c r="G52" s="13">
        <v>4</v>
      </c>
      <c r="H52" s="13">
        <v>47</v>
      </c>
      <c r="I52" s="13">
        <v>22</v>
      </c>
      <c r="J52" s="13">
        <v>8</v>
      </c>
      <c r="K52" s="13">
        <v>48</v>
      </c>
      <c r="L52" s="13">
        <v>59</v>
      </c>
      <c r="M52" s="64"/>
      <c r="N52" s="64"/>
      <c r="O52" s="64"/>
      <c r="P52" s="62"/>
      <c r="Q52" s="62"/>
      <c r="R52" s="62"/>
      <c r="S52" s="62"/>
      <c r="T52" s="62"/>
      <c r="U52" s="62"/>
      <c r="V52" s="62"/>
      <c r="W52" s="62"/>
      <c r="X52" s="62"/>
      <c r="Y52" s="13">
        <f t="shared" si="3"/>
        <v>155</v>
      </c>
      <c r="Z52" s="13">
        <f t="shared" si="4"/>
        <v>223</v>
      </c>
    </row>
    <row r="53" spans="1:26" x14ac:dyDescent="0.3">
      <c r="A53" s="7">
        <v>19</v>
      </c>
      <c r="B53" s="8" t="s">
        <v>62</v>
      </c>
      <c r="C53" s="3" t="s">
        <v>437</v>
      </c>
      <c r="D53" s="14">
        <v>49</v>
      </c>
      <c r="E53" s="12">
        <v>24</v>
      </c>
      <c r="F53" s="14">
        <v>511</v>
      </c>
      <c r="G53" s="13">
        <v>24</v>
      </c>
      <c r="H53" s="13">
        <v>27</v>
      </c>
      <c r="I53" s="13">
        <v>110</v>
      </c>
      <c r="J53" s="13">
        <v>38</v>
      </c>
      <c r="K53" s="13">
        <v>18</v>
      </c>
      <c r="L53" s="13">
        <v>251</v>
      </c>
      <c r="M53" s="33">
        <v>14</v>
      </c>
      <c r="N53" s="33">
        <f>47-M53</f>
        <v>33</v>
      </c>
      <c r="O53" s="33">
        <v>96</v>
      </c>
      <c r="P53" s="15">
        <v>7</v>
      </c>
      <c r="Q53" s="15">
        <f>58-P53</f>
        <v>51</v>
      </c>
      <c r="R53" s="15">
        <v>71</v>
      </c>
      <c r="S53" s="62"/>
      <c r="T53" s="62"/>
      <c r="U53" s="62"/>
      <c r="V53" s="62"/>
      <c r="W53" s="62"/>
      <c r="X53" s="62"/>
      <c r="Y53" s="13">
        <f t="shared" si="3"/>
        <v>153</v>
      </c>
      <c r="Z53" s="13">
        <f t="shared" si="4"/>
        <v>1039</v>
      </c>
    </row>
    <row r="54" spans="1:26" x14ac:dyDescent="0.3">
      <c r="A54" s="7">
        <v>20</v>
      </c>
      <c r="B54" s="8" t="s">
        <v>48</v>
      </c>
      <c r="C54" s="3" t="s">
        <v>438</v>
      </c>
      <c r="D54" s="14">
        <v>31</v>
      </c>
      <c r="E54" s="12">
        <v>42</v>
      </c>
      <c r="F54" s="14">
        <v>321</v>
      </c>
      <c r="G54" s="13">
        <v>21</v>
      </c>
      <c r="H54" s="13">
        <v>30</v>
      </c>
      <c r="I54" s="13">
        <v>103</v>
      </c>
      <c r="J54" s="64"/>
      <c r="K54" s="64"/>
      <c r="L54" s="64"/>
      <c r="M54" s="33">
        <v>23</v>
      </c>
      <c r="N54" s="33">
        <f>47-M54</f>
        <v>24</v>
      </c>
      <c r="O54" s="33">
        <v>146</v>
      </c>
      <c r="P54" s="15">
        <v>19</v>
      </c>
      <c r="Q54" s="15">
        <f>58-P54</f>
        <v>39</v>
      </c>
      <c r="R54" s="15">
        <v>131</v>
      </c>
      <c r="S54" s="62"/>
      <c r="T54" s="62"/>
      <c r="U54" s="62"/>
      <c r="V54" s="62"/>
      <c r="W54" s="62"/>
      <c r="X54" s="62"/>
      <c r="Y54" s="13">
        <f t="shared" si="3"/>
        <v>135</v>
      </c>
      <c r="Z54" s="13">
        <f t="shared" si="4"/>
        <v>701</v>
      </c>
    </row>
    <row r="55" spans="1:26" x14ac:dyDescent="0.3">
      <c r="A55" s="7">
        <v>21</v>
      </c>
      <c r="B55" s="8" t="s">
        <v>5</v>
      </c>
      <c r="C55" s="3" t="s">
        <v>439</v>
      </c>
      <c r="D55" s="14">
        <v>35</v>
      </c>
      <c r="E55" s="12">
        <v>38</v>
      </c>
      <c r="F55" s="14">
        <v>361</v>
      </c>
      <c r="G55" s="13">
        <v>25</v>
      </c>
      <c r="H55" s="13">
        <v>26</v>
      </c>
      <c r="I55" s="13">
        <v>111</v>
      </c>
      <c r="J55" s="64"/>
      <c r="K55" s="64"/>
      <c r="L55" s="64"/>
      <c r="M55" s="33">
        <v>15</v>
      </c>
      <c r="N55" s="33">
        <f>47-M55</f>
        <v>32</v>
      </c>
      <c r="O55" s="33">
        <v>105</v>
      </c>
      <c r="P55" s="15">
        <v>21</v>
      </c>
      <c r="Q55" s="15">
        <f>58-P55</f>
        <v>37</v>
      </c>
      <c r="R55" s="15">
        <v>142</v>
      </c>
      <c r="S55" s="62"/>
      <c r="T55" s="62"/>
      <c r="U55" s="62"/>
      <c r="V55" s="62"/>
      <c r="W55" s="62"/>
      <c r="X55" s="62"/>
      <c r="Y55" s="13">
        <f t="shared" si="3"/>
        <v>133</v>
      </c>
      <c r="Z55" s="13">
        <f t="shared" si="4"/>
        <v>719</v>
      </c>
    </row>
    <row r="56" spans="1:26" x14ac:dyDescent="0.3">
      <c r="A56" s="7">
        <v>22</v>
      </c>
      <c r="B56" s="8" t="s">
        <v>68</v>
      </c>
      <c r="C56" s="3" t="s">
        <v>440</v>
      </c>
      <c r="D56" s="14">
        <v>22</v>
      </c>
      <c r="E56" s="12">
        <v>51</v>
      </c>
      <c r="F56" s="14">
        <v>233</v>
      </c>
      <c r="G56" s="13">
        <v>13</v>
      </c>
      <c r="H56" s="13">
        <v>38</v>
      </c>
      <c r="I56" s="13">
        <v>66</v>
      </c>
      <c r="J56" s="13">
        <v>19</v>
      </c>
      <c r="K56" s="13">
        <v>37</v>
      </c>
      <c r="L56" s="13">
        <v>139</v>
      </c>
      <c r="M56" s="64"/>
      <c r="N56" s="64"/>
      <c r="O56" s="64"/>
      <c r="P56" s="62"/>
      <c r="Q56" s="62"/>
      <c r="R56" s="62"/>
      <c r="S56" s="62"/>
      <c r="T56" s="62"/>
      <c r="U56" s="62"/>
      <c r="V56" s="62"/>
      <c r="W56" s="62"/>
      <c r="X56" s="62"/>
      <c r="Y56" s="13">
        <f t="shared" si="3"/>
        <v>126</v>
      </c>
      <c r="Z56" s="13">
        <f t="shared" si="4"/>
        <v>438</v>
      </c>
    </row>
    <row r="57" spans="1:26" x14ac:dyDescent="0.3">
      <c r="A57" s="7">
        <v>23</v>
      </c>
      <c r="B57" s="8" t="s">
        <v>67</v>
      </c>
      <c r="C57" s="3" t="s">
        <v>440</v>
      </c>
      <c r="D57" s="14">
        <v>26</v>
      </c>
      <c r="E57" s="12">
        <v>47</v>
      </c>
      <c r="F57" s="14">
        <v>259</v>
      </c>
      <c r="G57" s="13">
        <v>7</v>
      </c>
      <c r="H57" s="13">
        <v>44</v>
      </c>
      <c r="I57" s="13">
        <v>41</v>
      </c>
      <c r="J57" s="13">
        <v>21</v>
      </c>
      <c r="K57" s="13">
        <v>34</v>
      </c>
      <c r="L57" s="13">
        <v>151</v>
      </c>
      <c r="M57" s="64"/>
      <c r="N57" s="64"/>
      <c r="O57" s="64"/>
      <c r="P57" s="62"/>
      <c r="Q57" s="62"/>
      <c r="R57" s="62"/>
      <c r="S57" s="62"/>
      <c r="T57" s="62"/>
      <c r="U57" s="62"/>
      <c r="V57" s="62"/>
      <c r="W57" s="62"/>
      <c r="X57" s="62"/>
      <c r="Y57" s="13">
        <f t="shared" si="3"/>
        <v>125</v>
      </c>
      <c r="Z57" s="13">
        <f t="shared" si="4"/>
        <v>451</v>
      </c>
    </row>
    <row r="58" spans="1:26" x14ac:dyDescent="0.3">
      <c r="A58" s="7">
        <v>24</v>
      </c>
      <c r="B58" s="8" t="s">
        <v>53</v>
      </c>
      <c r="C58" s="3" t="s">
        <v>407</v>
      </c>
      <c r="D58" s="12">
        <v>21</v>
      </c>
      <c r="E58" s="12">
        <v>52</v>
      </c>
      <c r="F58" s="12">
        <v>228</v>
      </c>
      <c r="G58" s="13">
        <v>18</v>
      </c>
      <c r="H58" s="13">
        <v>33</v>
      </c>
      <c r="I58" s="13">
        <v>91</v>
      </c>
      <c r="J58" s="13">
        <v>20</v>
      </c>
      <c r="K58" s="13">
        <v>36</v>
      </c>
      <c r="L58" s="13">
        <v>144</v>
      </c>
      <c r="M58" s="64"/>
      <c r="N58" s="64"/>
      <c r="O58" s="64"/>
      <c r="P58" s="62"/>
      <c r="Q58" s="62"/>
      <c r="R58" s="62"/>
      <c r="S58" s="62"/>
      <c r="T58" s="62"/>
      <c r="U58" s="62"/>
      <c r="V58" s="62"/>
      <c r="W58" s="62"/>
      <c r="X58" s="62"/>
      <c r="Y58" s="13">
        <f t="shared" si="3"/>
        <v>121</v>
      </c>
      <c r="Z58" s="13">
        <f t="shared" si="4"/>
        <v>463</v>
      </c>
    </row>
    <row r="59" spans="1:26" x14ac:dyDescent="0.3">
      <c r="A59" s="7">
        <v>25</v>
      </c>
      <c r="B59" s="8" t="s">
        <v>52</v>
      </c>
      <c r="C59" s="3" t="s">
        <v>441</v>
      </c>
      <c r="D59" s="14">
        <v>42</v>
      </c>
      <c r="E59" s="12">
        <v>31</v>
      </c>
      <c r="F59" s="14">
        <v>435</v>
      </c>
      <c r="G59" s="13">
        <v>40</v>
      </c>
      <c r="H59" s="13">
        <v>11</v>
      </c>
      <c r="I59" s="13">
        <v>183</v>
      </c>
      <c r="J59" s="64"/>
      <c r="K59" s="64"/>
      <c r="L59" s="64"/>
      <c r="M59" s="33">
        <v>17</v>
      </c>
      <c r="N59" s="33">
        <f t="shared" ref="N59:N64" si="7">47-M59</f>
        <v>30</v>
      </c>
      <c r="O59" s="33">
        <v>116</v>
      </c>
      <c r="P59" s="15">
        <v>17</v>
      </c>
      <c r="Q59" s="15">
        <f>58-P59</f>
        <v>41</v>
      </c>
      <c r="R59" s="15">
        <v>114</v>
      </c>
      <c r="S59" s="62"/>
      <c r="T59" s="62"/>
      <c r="U59" s="62"/>
      <c r="V59" s="15">
        <v>8</v>
      </c>
      <c r="W59" s="15">
        <v>1</v>
      </c>
      <c r="X59" s="15">
        <v>43</v>
      </c>
      <c r="Y59" s="13">
        <f t="shared" si="3"/>
        <v>114</v>
      </c>
      <c r="Z59" s="13">
        <f t="shared" si="4"/>
        <v>891</v>
      </c>
    </row>
    <row r="60" spans="1:26" x14ac:dyDescent="0.3">
      <c r="A60" s="7">
        <v>26</v>
      </c>
      <c r="B60" s="8" t="s">
        <v>49</v>
      </c>
      <c r="C60" s="3" t="s">
        <v>438</v>
      </c>
      <c r="D60" s="14">
        <v>56</v>
      </c>
      <c r="E60" s="12">
        <v>17</v>
      </c>
      <c r="F60" s="14">
        <v>580</v>
      </c>
      <c r="G60" s="13">
        <v>37</v>
      </c>
      <c r="H60" s="13">
        <v>14</v>
      </c>
      <c r="I60" s="13">
        <v>172</v>
      </c>
      <c r="J60" s="64"/>
      <c r="K60" s="64"/>
      <c r="L60" s="64"/>
      <c r="M60" s="33">
        <v>11</v>
      </c>
      <c r="N60" s="33">
        <f t="shared" si="7"/>
        <v>36</v>
      </c>
      <c r="O60" s="33">
        <v>90</v>
      </c>
      <c r="P60" s="15">
        <v>18</v>
      </c>
      <c r="Q60" s="15">
        <f>58-P60</f>
        <v>40</v>
      </c>
      <c r="R60" s="15">
        <v>129</v>
      </c>
      <c r="S60" s="62"/>
      <c r="T60" s="62"/>
      <c r="U60" s="62"/>
      <c r="V60" s="62"/>
      <c r="W60" s="62"/>
      <c r="X60" s="62"/>
      <c r="Y60" s="13">
        <f t="shared" si="3"/>
        <v>107</v>
      </c>
      <c r="Z60" s="13">
        <f t="shared" si="4"/>
        <v>971</v>
      </c>
    </row>
    <row r="61" spans="1:26" x14ac:dyDescent="0.3">
      <c r="A61" s="7">
        <v>27</v>
      </c>
      <c r="B61" s="8" t="s">
        <v>22</v>
      </c>
      <c r="C61" s="3" t="s">
        <v>442</v>
      </c>
      <c r="D61" s="14">
        <v>23</v>
      </c>
      <c r="E61" s="12">
        <v>50</v>
      </c>
      <c r="F61" s="14">
        <v>237</v>
      </c>
      <c r="G61" s="13">
        <v>17</v>
      </c>
      <c r="H61" s="13">
        <v>34</v>
      </c>
      <c r="I61" s="13">
        <v>85</v>
      </c>
      <c r="J61" s="64"/>
      <c r="K61" s="64"/>
      <c r="L61" s="64"/>
      <c r="M61" s="33">
        <v>28</v>
      </c>
      <c r="N61" s="33">
        <f t="shared" si="7"/>
        <v>19</v>
      </c>
      <c r="O61" s="33">
        <v>180</v>
      </c>
      <c r="P61" s="62"/>
      <c r="Q61" s="62"/>
      <c r="R61" s="62"/>
      <c r="S61" s="62"/>
      <c r="T61" s="62"/>
      <c r="U61" s="62"/>
      <c r="V61" s="62"/>
      <c r="W61" s="62"/>
      <c r="X61" s="62"/>
      <c r="Y61" s="13">
        <f t="shared" si="3"/>
        <v>103</v>
      </c>
      <c r="Z61" s="13">
        <f t="shared" si="4"/>
        <v>502</v>
      </c>
    </row>
    <row r="62" spans="1:26" x14ac:dyDescent="0.3">
      <c r="A62" s="7">
        <v>28</v>
      </c>
      <c r="B62" s="8" t="s">
        <v>46</v>
      </c>
      <c r="C62" s="3" t="s">
        <v>407</v>
      </c>
      <c r="D62" s="14">
        <v>36</v>
      </c>
      <c r="E62" s="12">
        <v>37</v>
      </c>
      <c r="F62" s="14">
        <v>378</v>
      </c>
      <c r="G62" s="13">
        <v>33</v>
      </c>
      <c r="H62" s="13">
        <v>18</v>
      </c>
      <c r="I62" s="13">
        <v>156</v>
      </c>
      <c r="J62" s="13">
        <v>35</v>
      </c>
      <c r="K62" s="13">
        <v>21</v>
      </c>
      <c r="L62" s="13">
        <v>221</v>
      </c>
      <c r="M62" s="33">
        <v>20</v>
      </c>
      <c r="N62" s="33">
        <f t="shared" si="7"/>
        <v>27</v>
      </c>
      <c r="O62" s="33">
        <v>121</v>
      </c>
      <c r="P62" s="62"/>
      <c r="Q62" s="62"/>
      <c r="R62" s="62"/>
      <c r="S62" s="62"/>
      <c r="T62" s="62"/>
      <c r="U62" s="62"/>
      <c r="V62" s="62"/>
      <c r="W62" s="62"/>
      <c r="X62" s="62"/>
      <c r="Y62" s="13">
        <f t="shared" si="3"/>
        <v>103</v>
      </c>
      <c r="Z62" s="13">
        <f t="shared" si="4"/>
        <v>876</v>
      </c>
    </row>
    <row r="63" spans="1:26" x14ac:dyDescent="0.3">
      <c r="A63" s="7">
        <v>29</v>
      </c>
      <c r="B63" s="8" t="s">
        <v>70</v>
      </c>
      <c r="C63" s="3" t="s">
        <v>443</v>
      </c>
      <c r="D63" s="12">
        <v>41</v>
      </c>
      <c r="E63" s="12">
        <v>32</v>
      </c>
      <c r="F63" s="13">
        <v>435</v>
      </c>
      <c r="G63" s="13">
        <v>32</v>
      </c>
      <c r="H63" s="13">
        <v>19</v>
      </c>
      <c r="I63" s="13">
        <v>153</v>
      </c>
      <c r="J63" s="64"/>
      <c r="K63" s="64"/>
      <c r="L63" s="64"/>
      <c r="M63" s="33">
        <v>39</v>
      </c>
      <c r="N63" s="33">
        <f t="shared" si="7"/>
        <v>8</v>
      </c>
      <c r="O63" s="33">
        <v>253</v>
      </c>
      <c r="P63" s="15">
        <v>16</v>
      </c>
      <c r="Q63" s="15">
        <f>58-P63</f>
        <v>42</v>
      </c>
      <c r="R63" s="33">
        <v>114</v>
      </c>
      <c r="S63" s="64"/>
      <c r="T63" s="64"/>
      <c r="U63" s="64"/>
      <c r="V63" s="64"/>
      <c r="W63" s="64"/>
      <c r="X63" s="64"/>
      <c r="Y63" s="13">
        <f t="shared" si="3"/>
        <v>101</v>
      </c>
      <c r="Z63" s="13">
        <f t="shared" si="4"/>
        <v>955</v>
      </c>
    </row>
    <row r="64" spans="1:26" x14ac:dyDescent="0.3">
      <c r="A64" s="7">
        <v>30</v>
      </c>
      <c r="B64" s="8" t="s">
        <v>34</v>
      </c>
      <c r="C64" s="3" t="s">
        <v>444</v>
      </c>
      <c r="D64" s="14">
        <v>46</v>
      </c>
      <c r="E64" s="12">
        <v>27</v>
      </c>
      <c r="F64" s="14">
        <v>473</v>
      </c>
      <c r="G64" s="13">
        <v>23</v>
      </c>
      <c r="H64" s="13">
        <v>28</v>
      </c>
      <c r="I64" s="13">
        <v>109</v>
      </c>
      <c r="J64" s="13">
        <v>43</v>
      </c>
      <c r="K64" s="13">
        <v>13</v>
      </c>
      <c r="L64" s="13">
        <v>270</v>
      </c>
      <c r="M64" s="33">
        <v>22</v>
      </c>
      <c r="N64" s="33">
        <f t="shared" si="7"/>
        <v>25</v>
      </c>
      <c r="O64" s="33">
        <v>140</v>
      </c>
      <c r="P64" s="62"/>
      <c r="Q64" s="62"/>
      <c r="R64" s="62"/>
      <c r="S64" s="62"/>
      <c r="T64" s="62"/>
      <c r="U64" s="62"/>
      <c r="V64" s="62"/>
      <c r="W64" s="62"/>
      <c r="X64" s="62"/>
      <c r="Y64" s="13">
        <f t="shared" si="3"/>
        <v>93</v>
      </c>
      <c r="Z64" s="13">
        <f t="shared" si="4"/>
        <v>992</v>
      </c>
    </row>
    <row r="65" spans="1:26" x14ac:dyDescent="0.3">
      <c r="A65" s="7">
        <v>31</v>
      </c>
      <c r="B65" s="8" t="s">
        <v>50</v>
      </c>
      <c r="C65" s="3" t="s">
        <v>407</v>
      </c>
      <c r="D65" s="12">
        <v>30</v>
      </c>
      <c r="E65" s="12">
        <v>43</v>
      </c>
      <c r="F65" s="12">
        <v>290</v>
      </c>
      <c r="G65" s="13">
        <v>27</v>
      </c>
      <c r="H65" s="13">
        <v>24</v>
      </c>
      <c r="I65" s="13">
        <v>130</v>
      </c>
      <c r="J65" s="13">
        <v>31</v>
      </c>
      <c r="K65" s="13">
        <v>25</v>
      </c>
      <c r="L65" s="13">
        <v>195</v>
      </c>
      <c r="M65" s="64"/>
      <c r="N65" s="64"/>
      <c r="O65" s="64"/>
      <c r="P65" s="62"/>
      <c r="Q65" s="62"/>
      <c r="R65" s="62"/>
      <c r="S65" s="62"/>
      <c r="T65" s="62"/>
      <c r="U65" s="62"/>
      <c r="V65" s="62"/>
      <c r="W65" s="62"/>
      <c r="X65" s="62"/>
      <c r="Y65" s="13">
        <f t="shared" si="3"/>
        <v>92</v>
      </c>
      <c r="Z65" s="13">
        <f t="shared" si="4"/>
        <v>615</v>
      </c>
    </row>
    <row r="66" spans="1:26" x14ac:dyDescent="0.3">
      <c r="A66" s="7">
        <v>32</v>
      </c>
      <c r="B66" s="8" t="s">
        <v>72</v>
      </c>
      <c r="C66" s="3" t="s">
        <v>414</v>
      </c>
      <c r="D66" s="13">
        <v>54</v>
      </c>
      <c r="E66" s="12">
        <v>19</v>
      </c>
      <c r="F66" s="13">
        <v>553</v>
      </c>
      <c r="G66" s="13">
        <v>31</v>
      </c>
      <c r="H66" s="13">
        <v>20</v>
      </c>
      <c r="I66" s="13">
        <v>151</v>
      </c>
      <c r="J66" s="64"/>
      <c r="K66" s="64"/>
      <c r="L66" s="64"/>
      <c r="M66" s="33">
        <v>38</v>
      </c>
      <c r="N66" s="33">
        <f>47-M66</f>
        <v>9</v>
      </c>
      <c r="O66" s="33">
        <v>247</v>
      </c>
      <c r="P66" s="33">
        <v>24</v>
      </c>
      <c r="Q66" s="15">
        <f>58-P66</f>
        <v>34</v>
      </c>
      <c r="R66" s="33">
        <v>149</v>
      </c>
      <c r="S66" s="64"/>
      <c r="T66" s="64"/>
      <c r="U66" s="64"/>
      <c r="V66" s="64"/>
      <c r="W66" s="64"/>
      <c r="X66" s="64"/>
      <c r="Y66" s="13">
        <f t="shared" si="3"/>
        <v>82</v>
      </c>
      <c r="Z66" s="13">
        <f t="shared" si="4"/>
        <v>1100</v>
      </c>
    </row>
    <row r="67" spans="1:26" x14ac:dyDescent="0.3">
      <c r="A67" s="7">
        <v>33</v>
      </c>
      <c r="B67" s="8" t="s">
        <v>26</v>
      </c>
      <c r="C67" s="3" t="s">
        <v>318</v>
      </c>
      <c r="D67" s="14">
        <v>43</v>
      </c>
      <c r="E67" s="12">
        <v>30</v>
      </c>
      <c r="F67" s="14">
        <v>438</v>
      </c>
      <c r="G67" s="13">
        <v>44</v>
      </c>
      <c r="H67" s="13">
        <v>7</v>
      </c>
      <c r="I67" s="13">
        <v>194</v>
      </c>
      <c r="J67" s="64"/>
      <c r="K67" s="64"/>
      <c r="L67" s="64"/>
      <c r="M67" s="33">
        <v>36</v>
      </c>
      <c r="N67" s="33">
        <f>47-M67</f>
        <v>11</v>
      </c>
      <c r="O67" s="33">
        <v>226</v>
      </c>
      <c r="P67" s="15">
        <v>27</v>
      </c>
      <c r="Q67" s="15">
        <f>58-P67</f>
        <v>31</v>
      </c>
      <c r="R67" s="15">
        <v>159</v>
      </c>
      <c r="S67" s="62"/>
      <c r="T67" s="62"/>
      <c r="U67" s="62"/>
      <c r="V67" s="62"/>
      <c r="W67" s="62"/>
      <c r="X67" s="62"/>
      <c r="Y67" s="13">
        <f t="shared" ref="Y67:Y98" si="8">E67+H67+K67+N67+Q67+T67+W67</f>
        <v>79</v>
      </c>
      <c r="Z67" s="13">
        <f t="shared" ref="Z67:Z98" si="9">F67+I67+L67+O67+R67+U67+X67</f>
        <v>1017</v>
      </c>
    </row>
    <row r="68" spans="1:26" x14ac:dyDescent="0.3">
      <c r="A68" s="7">
        <v>34</v>
      </c>
      <c r="B68" s="8" t="s">
        <v>13</v>
      </c>
      <c r="C68" s="3" t="s">
        <v>445</v>
      </c>
      <c r="D68" s="14">
        <v>62</v>
      </c>
      <c r="E68" s="12">
        <v>11</v>
      </c>
      <c r="F68" s="14">
        <v>627</v>
      </c>
      <c r="G68" s="13">
        <v>34</v>
      </c>
      <c r="H68" s="13">
        <v>17</v>
      </c>
      <c r="I68" s="13">
        <v>160</v>
      </c>
      <c r="J68" s="64"/>
      <c r="K68" s="64"/>
      <c r="L68" s="64"/>
      <c r="M68" s="33">
        <v>32</v>
      </c>
      <c r="N68" s="33">
        <f>47-M68</f>
        <v>15</v>
      </c>
      <c r="O68" s="33">
        <v>196</v>
      </c>
      <c r="P68" s="15">
        <v>26</v>
      </c>
      <c r="Q68" s="15">
        <f>58-P68</f>
        <v>32</v>
      </c>
      <c r="R68" s="15">
        <v>157</v>
      </c>
      <c r="S68" s="62"/>
      <c r="T68" s="62"/>
      <c r="U68" s="62"/>
      <c r="V68" s="62"/>
      <c r="W68" s="62"/>
      <c r="X68" s="62"/>
      <c r="Y68" s="13">
        <f t="shared" si="8"/>
        <v>75</v>
      </c>
      <c r="Z68" s="13">
        <f t="shared" si="9"/>
        <v>1140</v>
      </c>
    </row>
    <row r="69" spans="1:26" x14ac:dyDescent="0.3">
      <c r="A69" s="7">
        <v>35</v>
      </c>
      <c r="B69" s="8" t="s">
        <v>8</v>
      </c>
      <c r="C69" s="3" t="s">
        <v>407</v>
      </c>
      <c r="D69" s="14">
        <v>5</v>
      </c>
      <c r="E69" s="12">
        <v>68</v>
      </c>
      <c r="F69" s="14">
        <v>83</v>
      </c>
      <c r="G69" s="13">
        <v>50</v>
      </c>
      <c r="H69" s="13">
        <v>1</v>
      </c>
      <c r="I69" s="13">
        <v>260</v>
      </c>
      <c r="J69" s="64"/>
      <c r="K69" s="64"/>
      <c r="L69" s="64"/>
      <c r="M69" s="64"/>
      <c r="N69" s="64"/>
      <c r="O69" s="64"/>
      <c r="P69" s="62"/>
      <c r="Q69" s="62"/>
      <c r="R69" s="62"/>
      <c r="S69" s="62"/>
      <c r="T69" s="62"/>
      <c r="U69" s="62"/>
      <c r="V69" s="62"/>
      <c r="W69" s="62"/>
      <c r="X69" s="62"/>
      <c r="Y69" s="13">
        <f t="shared" si="8"/>
        <v>69</v>
      </c>
      <c r="Z69" s="13">
        <f t="shared" si="9"/>
        <v>343</v>
      </c>
    </row>
    <row r="70" spans="1:26" x14ac:dyDescent="0.3">
      <c r="A70" s="7">
        <v>36</v>
      </c>
      <c r="B70" s="8" t="s">
        <v>23</v>
      </c>
      <c r="C70" s="3" t="s">
        <v>442</v>
      </c>
      <c r="D70" s="14">
        <v>39</v>
      </c>
      <c r="E70" s="12">
        <v>34</v>
      </c>
      <c r="F70" s="14">
        <v>421</v>
      </c>
      <c r="G70" s="13">
        <v>30</v>
      </c>
      <c r="H70" s="13">
        <v>21</v>
      </c>
      <c r="I70" s="13">
        <v>141</v>
      </c>
      <c r="J70" s="64"/>
      <c r="K70" s="64"/>
      <c r="L70" s="64"/>
      <c r="M70" s="33">
        <v>33</v>
      </c>
      <c r="N70" s="33">
        <f>47-M70</f>
        <v>14</v>
      </c>
      <c r="O70" s="33">
        <v>204</v>
      </c>
      <c r="P70" s="62"/>
      <c r="Q70" s="62"/>
      <c r="R70" s="62"/>
      <c r="S70" s="62"/>
      <c r="T70" s="62"/>
      <c r="U70" s="62"/>
      <c r="V70" s="62"/>
      <c r="W70" s="62"/>
      <c r="X70" s="62"/>
      <c r="Y70" s="13">
        <f t="shared" si="8"/>
        <v>69</v>
      </c>
      <c r="Z70" s="13">
        <f t="shared" si="9"/>
        <v>766</v>
      </c>
    </row>
    <row r="71" spans="1:26" x14ac:dyDescent="0.3">
      <c r="A71" s="7">
        <v>37</v>
      </c>
      <c r="B71" s="8" t="s">
        <v>20</v>
      </c>
      <c r="C71" s="3" t="s">
        <v>446</v>
      </c>
      <c r="D71" s="12">
        <v>51</v>
      </c>
      <c r="E71" s="12">
        <v>22</v>
      </c>
      <c r="F71" s="12">
        <v>547</v>
      </c>
      <c r="G71" s="13">
        <v>38</v>
      </c>
      <c r="H71" s="13">
        <v>13</v>
      </c>
      <c r="I71" s="13">
        <v>174</v>
      </c>
      <c r="J71" s="33">
        <v>44</v>
      </c>
      <c r="K71" s="33">
        <v>12</v>
      </c>
      <c r="L71" s="33">
        <v>273</v>
      </c>
      <c r="M71" s="33">
        <v>27</v>
      </c>
      <c r="N71" s="33">
        <f>47-M71</f>
        <v>20</v>
      </c>
      <c r="O71" s="33">
        <v>170</v>
      </c>
      <c r="P71" s="62"/>
      <c r="Q71" s="62"/>
      <c r="R71" s="62"/>
      <c r="S71" s="62"/>
      <c r="T71" s="62"/>
      <c r="U71" s="62"/>
      <c r="V71" s="62"/>
      <c r="W71" s="62"/>
      <c r="X71" s="62"/>
      <c r="Y71" s="13">
        <f t="shared" si="8"/>
        <v>67</v>
      </c>
      <c r="Z71" s="13">
        <f t="shared" si="9"/>
        <v>1164</v>
      </c>
    </row>
    <row r="72" spans="1:26" x14ac:dyDescent="0.3">
      <c r="A72" s="7">
        <v>38</v>
      </c>
      <c r="B72" s="8" t="s">
        <v>31</v>
      </c>
      <c r="C72" s="3" t="s">
        <v>444</v>
      </c>
      <c r="D72" s="14">
        <v>57</v>
      </c>
      <c r="E72" s="12">
        <v>16</v>
      </c>
      <c r="F72" s="14">
        <v>599</v>
      </c>
      <c r="G72" s="13">
        <v>28</v>
      </c>
      <c r="H72" s="13">
        <v>23</v>
      </c>
      <c r="I72" s="13">
        <v>133</v>
      </c>
      <c r="J72" s="33">
        <v>47</v>
      </c>
      <c r="K72" s="33">
        <v>9</v>
      </c>
      <c r="L72" s="33">
        <v>300</v>
      </c>
      <c r="M72" s="33">
        <v>30</v>
      </c>
      <c r="N72" s="33">
        <f>47-M72</f>
        <v>17</v>
      </c>
      <c r="O72" s="33">
        <v>191</v>
      </c>
      <c r="P72" s="62"/>
      <c r="Q72" s="62"/>
      <c r="R72" s="62"/>
      <c r="S72" s="62"/>
      <c r="T72" s="62"/>
      <c r="U72" s="62"/>
      <c r="V72" s="62"/>
      <c r="W72" s="62"/>
      <c r="X72" s="62"/>
      <c r="Y72" s="13">
        <f t="shared" si="8"/>
        <v>65</v>
      </c>
      <c r="Z72" s="13">
        <f t="shared" si="9"/>
        <v>1223</v>
      </c>
    </row>
    <row r="73" spans="1:26" x14ac:dyDescent="0.3">
      <c r="A73" s="7">
        <v>39</v>
      </c>
      <c r="B73" s="8" t="s">
        <v>24</v>
      </c>
      <c r="C73" s="3" t="s">
        <v>407</v>
      </c>
      <c r="D73" s="14">
        <v>11</v>
      </c>
      <c r="E73" s="12">
        <v>62</v>
      </c>
      <c r="F73" s="14">
        <v>120</v>
      </c>
      <c r="G73" s="13">
        <v>50</v>
      </c>
      <c r="H73" s="13">
        <v>1</v>
      </c>
      <c r="I73" s="13">
        <v>260</v>
      </c>
      <c r="J73" s="64"/>
      <c r="K73" s="64"/>
      <c r="L73" s="64"/>
      <c r="M73" s="64"/>
      <c r="N73" s="64"/>
      <c r="O73" s="64"/>
      <c r="P73" s="62"/>
      <c r="Q73" s="62"/>
      <c r="R73" s="62"/>
      <c r="S73" s="62"/>
      <c r="T73" s="62"/>
      <c r="U73" s="62"/>
      <c r="V73" s="62"/>
      <c r="W73" s="62"/>
      <c r="X73" s="62"/>
      <c r="Y73" s="13">
        <f t="shared" si="8"/>
        <v>63</v>
      </c>
      <c r="Z73" s="13">
        <f t="shared" si="9"/>
        <v>380</v>
      </c>
    </row>
    <row r="74" spans="1:26" x14ac:dyDescent="0.3">
      <c r="A74" s="7">
        <v>40</v>
      </c>
      <c r="B74" s="8" t="s">
        <v>29</v>
      </c>
      <c r="C74" s="3" t="s">
        <v>407</v>
      </c>
      <c r="D74" s="14">
        <v>47</v>
      </c>
      <c r="E74" s="12">
        <v>26</v>
      </c>
      <c r="F74" s="14">
        <v>491</v>
      </c>
      <c r="G74" s="13">
        <v>36</v>
      </c>
      <c r="H74" s="13">
        <v>15</v>
      </c>
      <c r="I74" s="13">
        <v>166</v>
      </c>
      <c r="J74" s="33">
        <v>37</v>
      </c>
      <c r="K74" s="33">
        <v>19</v>
      </c>
      <c r="L74" s="33">
        <v>229</v>
      </c>
      <c r="M74" s="64"/>
      <c r="N74" s="64"/>
      <c r="O74" s="64"/>
      <c r="P74" s="62"/>
      <c r="Q74" s="62"/>
      <c r="R74" s="62"/>
      <c r="S74" s="62"/>
      <c r="T74" s="62"/>
      <c r="U74" s="62"/>
      <c r="V74" s="62"/>
      <c r="W74" s="62"/>
      <c r="X74" s="62"/>
      <c r="Y74" s="13">
        <f t="shared" si="8"/>
        <v>60</v>
      </c>
      <c r="Z74" s="13">
        <f t="shared" si="9"/>
        <v>886</v>
      </c>
    </row>
    <row r="75" spans="1:26" x14ac:dyDescent="0.3">
      <c r="A75" s="7">
        <v>41</v>
      </c>
      <c r="B75" s="8" t="s">
        <v>19</v>
      </c>
      <c r="C75" s="3" t="s">
        <v>407</v>
      </c>
      <c r="D75" s="14">
        <v>37</v>
      </c>
      <c r="E75" s="12">
        <v>36</v>
      </c>
      <c r="F75" s="14">
        <v>398</v>
      </c>
      <c r="G75" s="64"/>
      <c r="H75" s="64"/>
      <c r="I75" s="64"/>
      <c r="J75" s="33">
        <v>33</v>
      </c>
      <c r="K75" s="33">
        <v>23</v>
      </c>
      <c r="L75" s="33">
        <v>200</v>
      </c>
      <c r="M75" s="64"/>
      <c r="N75" s="64"/>
      <c r="O75" s="64"/>
      <c r="P75" s="62"/>
      <c r="Q75" s="62"/>
      <c r="R75" s="62"/>
      <c r="S75" s="62"/>
      <c r="T75" s="62"/>
      <c r="U75" s="62"/>
      <c r="V75" s="62"/>
      <c r="W75" s="62"/>
      <c r="X75" s="62"/>
      <c r="Y75" s="13">
        <f t="shared" si="8"/>
        <v>59</v>
      </c>
      <c r="Z75" s="13">
        <f t="shared" si="9"/>
        <v>598</v>
      </c>
    </row>
    <row r="76" spans="1:26" x14ac:dyDescent="0.3">
      <c r="A76" s="7">
        <v>42</v>
      </c>
      <c r="B76" s="8" t="s">
        <v>66</v>
      </c>
      <c r="C76" s="3" t="s">
        <v>447</v>
      </c>
      <c r="D76" s="14">
        <v>44</v>
      </c>
      <c r="E76" s="12">
        <v>29</v>
      </c>
      <c r="F76" s="14">
        <v>445</v>
      </c>
      <c r="G76" s="64"/>
      <c r="H76" s="64"/>
      <c r="I76" s="64"/>
      <c r="J76" s="33">
        <v>29</v>
      </c>
      <c r="K76" s="33">
        <v>27</v>
      </c>
      <c r="L76" s="33">
        <v>178</v>
      </c>
      <c r="M76" s="64"/>
      <c r="N76" s="64"/>
      <c r="O76" s="64"/>
      <c r="P76" s="62"/>
      <c r="Q76" s="62"/>
      <c r="R76" s="62"/>
      <c r="S76" s="62"/>
      <c r="T76" s="62"/>
      <c r="U76" s="62"/>
      <c r="V76" s="62"/>
      <c r="W76" s="62"/>
      <c r="X76" s="62"/>
      <c r="Y76" s="13">
        <f t="shared" si="8"/>
        <v>56</v>
      </c>
      <c r="Z76" s="13">
        <f t="shared" si="9"/>
        <v>623</v>
      </c>
    </row>
    <row r="77" spans="1:26" x14ac:dyDescent="0.3">
      <c r="A77" s="7">
        <v>43</v>
      </c>
      <c r="B77" s="8" t="s">
        <v>65</v>
      </c>
      <c r="C77" s="3" t="s">
        <v>448</v>
      </c>
      <c r="D77" s="14">
        <v>59</v>
      </c>
      <c r="E77" s="12">
        <v>14</v>
      </c>
      <c r="F77" s="14">
        <v>614</v>
      </c>
      <c r="G77" s="64"/>
      <c r="H77" s="64"/>
      <c r="I77" s="64"/>
      <c r="J77" s="33">
        <v>40</v>
      </c>
      <c r="K77" s="33">
        <v>16</v>
      </c>
      <c r="L77" s="33">
        <v>256</v>
      </c>
      <c r="M77" s="64"/>
      <c r="N77" s="64"/>
      <c r="O77" s="64"/>
      <c r="P77" s="15">
        <v>32</v>
      </c>
      <c r="Q77" s="15">
        <f>58-P77</f>
        <v>26</v>
      </c>
      <c r="R77" s="15">
        <v>194</v>
      </c>
      <c r="S77" s="62"/>
      <c r="T77" s="62"/>
      <c r="U77" s="62"/>
      <c r="V77" s="62"/>
      <c r="W77" s="62"/>
      <c r="X77" s="62"/>
      <c r="Y77" s="13">
        <f t="shared" si="8"/>
        <v>56</v>
      </c>
      <c r="Z77" s="13">
        <f t="shared" si="9"/>
        <v>1064</v>
      </c>
    </row>
    <row r="78" spans="1:26" x14ac:dyDescent="0.3">
      <c r="A78" s="7">
        <v>44</v>
      </c>
      <c r="B78" s="8" t="s">
        <v>21</v>
      </c>
      <c r="C78" s="3" t="s">
        <v>449</v>
      </c>
      <c r="D78" s="14">
        <v>45</v>
      </c>
      <c r="E78" s="12">
        <v>28</v>
      </c>
      <c r="F78" s="14">
        <v>460</v>
      </c>
      <c r="G78" s="13">
        <v>26</v>
      </c>
      <c r="H78" s="13">
        <v>25</v>
      </c>
      <c r="I78" s="13">
        <v>117</v>
      </c>
      <c r="J78" s="64"/>
      <c r="K78" s="64"/>
      <c r="L78" s="64"/>
      <c r="M78" s="64"/>
      <c r="N78" s="64"/>
      <c r="O78" s="64"/>
      <c r="P78" s="62"/>
      <c r="Q78" s="62"/>
      <c r="R78" s="62"/>
      <c r="S78" s="62"/>
      <c r="T78" s="62"/>
      <c r="U78" s="62"/>
      <c r="V78" s="62"/>
      <c r="W78" s="62"/>
      <c r="X78" s="62"/>
      <c r="Y78" s="13">
        <f t="shared" si="8"/>
        <v>53</v>
      </c>
      <c r="Z78" s="13">
        <f t="shared" si="9"/>
        <v>577</v>
      </c>
    </row>
    <row r="79" spans="1:26" x14ac:dyDescent="0.3">
      <c r="A79" s="7">
        <v>45</v>
      </c>
      <c r="B79" s="8" t="s">
        <v>25</v>
      </c>
      <c r="C79" s="3" t="s">
        <v>450</v>
      </c>
      <c r="D79" s="12">
        <v>58</v>
      </c>
      <c r="E79" s="12">
        <v>15</v>
      </c>
      <c r="F79" s="12">
        <v>602</v>
      </c>
      <c r="G79" s="13">
        <v>43</v>
      </c>
      <c r="H79" s="13">
        <v>8</v>
      </c>
      <c r="I79" s="13">
        <v>192</v>
      </c>
      <c r="J79" s="64"/>
      <c r="K79" s="64"/>
      <c r="L79" s="64"/>
      <c r="M79" s="64"/>
      <c r="N79" s="64"/>
      <c r="O79" s="64"/>
      <c r="P79" s="15">
        <v>39</v>
      </c>
      <c r="Q79" s="15">
        <f>58-P79</f>
        <v>19</v>
      </c>
      <c r="R79" s="15">
        <v>258</v>
      </c>
      <c r="S79" s="62"/>
      <c r="T79" s="62"/>
      <c r="U79" s="62"/>
      <c r="V79" s="62"/>
      <c r="W79" s="62"/>
      <c r="X79" s="62"/>
      <c r="Y79" s="13">
        <f t="shared" si="8"/>
        <v>42</v>
      </c>
      <c r="Z79" s="13">
        <f t="shared" si="9"/>
        <v>1052</v>
      </c>
    </row>
    <row r="80" spans="1:26" x14ac:dyDescent="0.3">
      <c r="A80" s="7">
        <v>46</v>
      </c>
      <c r="B80" s="8" t="s">
        <v>37</v>
      </c>
      <c r="C80" s="3" t="s">
        <v>451</v>
      </c>
      <c r="D80" s="12">
        <v>72</v>
      </c>
      <c r="E80" s="12">
        <v>1</v>
      </c>
      <c r="F80" s="12">
        <v>770</v>
      </c>
      <c r="G80" s="13">
        <v>42</v>
      </c>
      <c r="H80" s="13">
        <v>9</v>
      </c>
      <c r="I80" s="13">
        <v>190</v>
      </c>
      <c r="J80" s="33">
        <v>54</v>
      </c>
      <c r="K80" s="33">
        <v>2</v>
      </c>
      <c r="L80" s="33">
        <v>358</v>
      </c>
      <c r="M80" s="33">
        <v>40</v>
      </c>
      <c r="N80" s="33">
        <f>47-M80</f>
        <v>7</v>
      </c>
      <c r="O80" s="33">
        <v>273</v>
      </c>
      <c r="P80" s="15">
        <v>35</v>
      </c>
      <c r="Q80" s="15">
        <f>58-P80</f>
        <v>23</v>
      </c>
      <c r="R80" s="15">
        <v>237</v>
      </c>
      <c r="S80" s="62"/>
      <c r="T80" s="62"/>
      <c r="U80" s="62"/>
      <c r="V80" s="62"/>
      <c r="W80" s="62"/>
      <c r="X80" s="62"/>
      <c r="Y80" s="13">
        <f t="shared" si="8"/>
        <v>42</v>
      </c>
      <c r="Z80" s="13">
        <f t="shared" si="9"/>
        <v>1828</v>
      </c>
    </row>
    <row r="81" spans="1:26" x14ac:dyDescent="0.3">
      <c r="A81" s="7">
        <v>47</v>
      </c>
      <c r="B81" s="8" t="s">
        <v>11</v>
      </c>
      <c r="C81" s="3" t="s">
        <v>428</v>
      </c>
      <c r="D81" s="14">
        <v>34</v>
      </c>
      <c r="E81" s="12">
        <v>39</v>
      </c>
      <c r="F81" s="14">
        <v>351</v>
      </c>
      <c r="G81" s="64"/>
      <c r="H81" s="64"/>
      <c r="I81" s="64"/>
      <c r="J81" s="64"/>
      <c r="K81" s="64"/>
      <c r="L81" s="64"/>
      <c r="M81" s="64"/>
      <c r="N81" s="64"/>
      <c r="O81" s="64"/>
      <c r="P81" s="62"/>
      <c r="Q81" s="62"/>
      <c r="R81" s="62"/>
      <c r="S81" s="62"/>
      <c r="T81" s="62"/>
      <c r="U81" s="62"/>
      <c r="V81" s="62"/>
      <c r="W81" s="62"/>
      <c r="X81" s="62"/>
      <c r="Y81" s="13">
        <f t="shared" si="8"/>
        <v>39</v>
      </c>
      <c r="Z81" s="13">
        <f t="shared" si="9"/>
        <v>351</v>
      </c>
    </row>
    <row r="82" spans="1:26" x14ac:dyDescent="0.3">
      <c r="A82" s="7">
        <v>48</v>
      </c>
      <c r="B82" s="8" t="s">
        <v>27</v>
      </c>
      <c r="C82" s="3" t="s">
        <v>452</v>
      </c>
      <c r="D82" s="14">
        <v>55</v>
      </c>
      <c r="E82" s="12">
        <v>18</v>
      </c>
      <c r="F82" s="14">
        <v>564</v>
      </c>
      <c r="G82" s="13">
        <v>46</v>
      </c>
      <c r="H82" s="13">
        <v>5</v>
      </c>
      <c r="I82" s="13">
        <v>222</v>
      </c>
      <c r="J82" s="33">
        <v>45</v>
      </c>
      <c r="K82" s="33">
        <v>11</v>
      </c>
      <c r="L82" s="33">
        <v>282</v>
      </c>
      <c r="M82" s="64"/>
      <c r="N82" s="64"/>
      <c r="O82" s="64"/>
      <c r="P82" s="62"/>
      <c r="Q82" s="62"/>
      <c r="R82" s="62"/>
      <c r="S82" s="62"/>
      <c r="T82" s="62"/>
      <c r="U82" s="62"/>
      <c r="V82" s="62"/>
      <c r="W82" s="62"/>
      <c r="X82" s="62"/>
      <c r="Y82" s="13">
        <f t="shared" si="8"/>
        <v>34</v>
      </c>
      <c r="Z82" s="13">
        <f t="shared" si="9"/>
        <v>1068</v>
      </c>
    </row>
    <row r="83" spans="1:26" x14ac:dyDescent="0.3">
      <c r="A83" s="7">
        <v>49</v>
      </c>
      <c r="B83" s="8" t="s">
        <v>71</v>
      </c>
      <c r="C83" s="3" t="s">
        <v>453</v>
      </c>
      <c r="D83" s="15">
        <v>70</v>
      </c>
      <c r="E83" s="12">
        <v>3</v>
      </c>
      <c r="F83" s="13">
        <v>722</v>
      </c>
      <c r="G83" s="13">
        <v>47</v>
      </c>
      <c r="H83" s="13">
        <v>4</v>
      </c>
      <c r="I83" s="13">
        <v>228</v>
      </c>
      <c r="J83" s="64"/>
      <c r="K83" s="64"/>
      <c r="L83" s="64"/>
      <c r="M83" s="33">
        <v>41</v>
      </c>
      <c r="N83" s="33">
        <f>47-M83</f>
        <v>6</v>
      </c>
      <c r="O83" s="33">
        <v>276</v>
      </c>
      <c r="P83" s="15">
        <v>38</v>
      </c>
      <c r="Q83" s="15">
        <f>58-P83</f>
        <v>20</v>
      </c>
      <c r="R83" s="33">
        <v>253</v>
      </c>
      <c r="S83" s="64"/>
      <c r="T83" s="64"/>
      <c r="U83" s="64"/>
      <c r="V83" s="64"/>
      <c r="W83" s="64"/>
      <c r="X83" s="64"/>
      <c r="Y83" s="13">
        <f t="shared" si="8"/>
        <v>33</v>
      </c>
      <c r="Z83" s="13">
        <f t="shared" si="9"/>
        <v>1479</v>
      </c>
    </row>
    <row r="84" spans="1:26" x14ac:dyDescent="0.3">
      <c r="A84" s="7">
        <v>50</v>
      </c>
      <c r="B84" s="3" t="s">
        <v>107</v>
      </c>
      <c r="C84" s="3" t="s">
        <v>407</v>
      </c>
      <c r="D84" s="63"/>
      <c r="E84" s="64"/>
      <c r="F84" s="64"/>
      <c r="G84" s="13">
        <v>35</v>
      </c>
      <c r="H84" s="13">
        <v>16</v>
      </c>
      <c r="I84" s="13">
        <v>160</v>
      </c>
      <c r="J84" s="33">
        <v>42</v>
      </c>
      <c r="K84" s="33">
        <v>14</v>
      </c>
      <c r="L84" s="33">
        <v>264</v>
      </c>
      <c r="M84" s="64"/>
      <c r="N84" s="64"/>
      <c r="O84" s="64"/>
      <c r="P84" s="64"/>
      <c r="Q84" s="62"/>
      <c r="R84" s="64"/>
      <c r="S84" s="64"/>
      <c r="T84" s="64"/>
      <c r="U84" s="64"/>
      <c r="V84" s="64"/>
      <c r="W84" s="64"/>
      <c r="X84" s="64"/>
      <c r="Y84" s="13">
        <f t="shared" si="8"/>
        <v>30</v>
      </c>
      <c r="Z84" s="13">
        <f t="shared" si="9"/>
        <v>424</v>
      </c>
    </row>
    <row r="85" spans="1:26" x14ac:dyDescent="0.3">
      <c r="A85" s="7">
        <v>51</v>
      </c>
      <c r="B85" s="8" t="s">
        <v>45</v>
      </c>
      <c r="C85" s="3" t="s">
        <v>454</v>
      </c>
      <c r="D85" s="14">
        <v>69</v>
      </c>
      <c r="E85" s="12">
        <v>4</v>
      </c>
      <c r="F85" s="14">
        <v>712</v>
      </c>
      <c r="G85" s="13">
        <v>45</v>
      </c>
      <c r="H85" s="13">
        <v>6</v>
      </c>
      <c r="I85" s="13">
        <v>217</v>
      </c>
      <c r="J85" s="33">
        <v>49</v>
      </c>
      <c r="K85" s="33">
        <v>7</v>
      </c>
      <c r="L85" s="33">
        <v>324</v>
      </c>
      <c r="M85" s="33">
        <v>34</v>
      </c>
      <c r="N85" s="33">
        <f>47-M85</f>
        <v>13</v>
      </c>
      <c r="O85" s="33">
        <v>210</v>
      </c>
      <c r="P85" s="62"/>
      <c r="Q85" s="62"/>
      <c r="R85" s="62"/>
      <c r="S85" s="62"/>
      <c r="T85" s="62"/>
      <c r="U85" s="62"/>
      <c r="V85" s="62"/>
      <c r="W85" s="62"/>
      <c r="X85" s="62"/>
      <c r="Y85" s="13">
        <f t="shared" si="8"/>
        <v>30</v>
      </c>
      <c r="Z85" s="13">
        <f t="shared" si="9"/>
        <v>1463</v>
      </c>
    </row>
    <row r="86" spans="1:26" x14ac:dyDescent="0.3">
      <c r="A86" s="7">
        <v>52</v>
      </c>
      <c r="B86" s="8" t="s">
        <v>15</v>
      </c>
      <c r="C86" s="3" t="s">
        <v>455</v>
      </c>
      <c r="D86" s="14">
        <v>60</v>
      </c>
      <c r="E86" s="12">
        <v>13</v>
      </c>
      <c r="F86" s="14">
        <v>622</v>
      </c>
      <c r="G86" s="64"/>
      <c r="H86" s="64"/>
      <c r="I86" s="64"/>
      <c r="J86" s="64"/>
      <c r="K86" s="64"/>
      <c r="L86" s="64"/>
      <c r="M86" s="64"/>
      <c r="N86" s="64"/>
      <c r="O86" s="64"/>
      <c r="P86" s="15">
        <v>44</v>
      </c>
      <c r="Q86" s="15">
        <f>58-P86</f>
        <v>14</v>
      </c>
      <c r="R86" s="15">
        <v>272</v>
      </c>
      <c r="S86" s="15">
        <v>7</v>
      </c>
      <c r="T86" s="15">
        <v>1</v>
      </c>
      <c r="U86" s="15">
        <v>22</v>
      </c>
      <c r="V86" s="62"/>
      <c r="W86" s="62"/>
      <c r="X86" s="62"/>
      <c r="Y86" s="13">
        <f t="shared" si="8"/>
        <v>28</v>
      </c>
      <c r="Z86" s="13">
        <f t="shared" si="9"/>
        <v>916</v>
      </c>
    </row>
    <row r="87" spans="1:26" x14ac:dyDescent="0.3">
      <c r="A87" s="7">
        <v>53</v>
      </c>
      <c r="B87" s="3" t="s">
        <v>495</v>
      </c>
      <c r="C87" s="3" t="s">
        <v>496</v>
      </c>
      <c r="D87" s="63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33">
        <v>36</v>
      </c>
      <c r="Q87" s="15">
        <f>58-P87</f>
        <v>22</v>
      </c>
      <c r="R87" s="33">
        <v>242</v>
      </c>
      <c r="S87" s="64"/>
      <c r="T87" s="64"/>
      <c r="U87" s="64"/>
      <c r="V87" s="64"/>
      <c r="W87" s="64"/>
      <c r="X87" s="64"/>
      <c r="Y87" s="13">
        <f t="shared" si="8"/>
        <v>22</v>
      </c>
      <c r="Z87" s="13">
        <f t="shared" si="9"/>
        <v>242</v>
      </c>
    </row>
    <row r="88" spans="1:26" x14ac:dyDescent="0.3">
      <c r="A88" s="7">
        <v>54</v>
      </c>
      <c r="B88" s="3" t="s">
        <v>497</v>
      </c>
      <c r="C88" s="3" t="s">
        <v>498</v>
      </c>
      <c r="D88" s="63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33">
        <v>37</v>
      </c>
      <c r="Q88" s="15">
        <f>58-P88</f>
        <v>21</v>
      </c>
      <c r="R88" s="33">
        <v>246</v>
      </c>
      <c r="S88" s="64"/>
      <c r="T88" s="64"/>
      <c r="U88" s="64"/>
      <c r="V88" s="64"/>
      <c r="W88" s="64"/>
      <c r="X88" s="64"/>
      <c r="Y88" s="13">
        <f t="shared" si="8"/>
        <v>21</v>
      </c>
      <c r="Z88" s="13">
        <f t="shared" si="9"/>
        <v>246</v>
      </c>
    </row>
    <row r="89" spans="1:26" x14ac:dyDescent="0.3">
      <c r="A89" s="7">
        <v>55</v>
      </c>
      <c r="B89" s="8" t="s">
        <v>17</v>
      </c>
      <c r="C89" s="3" t="s">
        <v>421</v>
      </c>
      <c r="D89" s="14">
        <v>53</v>
      </c>
      <c r="E89" s="12">
        <v>20</v>
      </c>
      <c r="F89" s="14">
        <v>550</v>
      </c>
      <c r="G89" s="64"/>
      <c r="H89" s="64"/>
      <c r="I89" s="64"/>
      <c r="J89" s="64"/>
      <c r="K89" s="64"/>
      <c r="L89" s="64"/>
      <c r="M89" s="64"/>
      <c r="N89" s="64"/>
      <c r="O89" s="64"/>
      <c r="P89" s="62"/>
      <c r="Q89" s="62"/>
      <c r="R89" s="62"/>
      <c r="S89" s="62"/>
      <c r="T89" s="62"/>
      <c r="U89" s="62"/>
      <c r="V89" s="62"/>
      <c r="W89" s="62"/>
      <c r="X89" s="62"/>
      <c r="Y89" s="13">
        <f t="shared" si="8"/>
        <v>20</v>
      </c>
      <c r="Z89" s="13">
        <f t="shared" si="9"/>
        <v>550</v>
      </c>
    </row>
    <row r="90" spans="1:26" x14ac:dyDescent="0.3">
      <c r="A90" s="7">
        <v>56</v>
      </c>
      <c r="B90" s="3" t="s">
        <v>499</v>
      </c>
      <c r="C90" s="3" t="s">
        <v>500</v>
      </c>
      <c r="D90" s="63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33">
        <v>40</v>
      </c>
      <c r="Q90" s="15">
        <f>58-P90</f>
        <v>18</v>
      </c>
      <c r="R90" s="33">
        <v>260</v>
      </c>
      <c r="S90" s="64"/>
      <c r="T90" s="64"/>
      <c r="U90" s="64"/>
      <c r="V90" s="64"/>
      <c r="W90" s="64"/>
      <c r="X90" s="64"/>
      <c r="Y90" s="13">
        <f t="shared" si="8"/>
        <v>18</v>
      </c>
      <c r="Z90" s="13">
        <f t="shared" si="9"/>
        <v>260</v>
      </c>
    </row>
    <row r="91" spans="1:26" x14ac:dyDescent="0.3">
      <c r="A91" s="7">
        <v>57</v>
      </c>
      <c r="B91" s="3" t="s">
        <v>501</v>
      </c>
      <c r="C91" s="3" t="s">
        <v>502</v>
      </c>
      <c r="D91" s="63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33">
        <v>41</v>
      </c>
      <c r="Q91" s="15">
        <f>58-P91</f>
        <v>17</v>
      </c>
      <c r="R91" s="33">
        <v>261</v>
      </c>
      <c r="S91" s="64"/>
      <c r="T91" s="64"/>
      <c r="U91" s="64"/>
      <c r="V91" s="64"/>
      <c r="W91" s="64"/>
      <c r="X91" s="64"/>
      <c r="Y91" s="13">
        <f t="shared" si="8"/>
        <v>17</v>
      </c>
      <c r="Z91" s="13">
        <f t="shared" si="9"/>
        <v>261</v>
      </c>
    </row>
    <row r="92" spans="1:26" x14ac:dyDescent="0.3">
      <c r="A92" s="7">
        <v>58</v>
      </c>
      <c r="B92" s="3" t="s">
        <v>503</v>
      </c>
      <c r="C92" s="3" t="s">
        <v>504</v>
      </c>
      <c r="D92" s="63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33">
        <v>43</v>
      </c>
      <c r="Q92" s="15">
        <f>58-P92</f>
        <v>15</v>
      </c>
      <c r="R92" s="33">
        <v>269</v>
      </c>
      <c r="S92" s="64"/>
      <c r="T92" s="64"/>
      <c r="U92" s="64"/>
      <c r="V92" s="64"/>
      <c r="W92" s="64"/>
      <c r="X92" s="64"/>
      <c r="Y92" s="13">
        <f t="shared" si="8"/>
        <v>15</v>
      </c>
      <c r="Z92" s="13">
        <f t="shared" si="9"/>
        <v>269</v>
      </c>
    </row>
    <row r="93" spans="1:26" x14ac:dyDescent="0.3">
      <c r="A93" s="7">
        <v>59</v>
      </c>
      <c r="B93" s="3" t="s">
        <v>505</v>
      </c>
      <c r="C93" s="3" t="s">
        <v>506</v>
      </c>
      <c r="D93" s="63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33">
        <v>45</v>
      </c>
      <c r="Q93" s="15">
        <f>58-P93</f>
        <v>13</v>
      </c>
      <c r="R93" s="33">
        <v>273</v>
      </c>
      <c r="S93" s="64"/>
      <c r="T93" s="64"/>
      <c r="U93" s="64"/>
      <c r="V93" s="64"/>
      <c r="W93" s="64"/>
      <c r="X93" s="64"/>
      <c r="Y93" s="13">
        <f t="shared" si="8"/>
        <v>13</v>
      </c>
      <c r="Z93" s="13">
        <f t="shared" si="9"/>
        <v>273</v>
      </c>
    </row>
    <row r="94" spans="1:26" x14ac:dyDescent="0.3">
      <c r="A94" s="7">
        <v>60</v>
      </c>
      <c r="B94" s="3" t="s">
        <v>108</v>
      </c>
      <c r="C94" s="3" t="s">
        <v>421</v>
      </c>
      <c r="D94" s="63"/>
      <c r="E94" s="64"/>
      <c r="F94" s="64"/>
      <c r="G94" s="13">
        <v>39</v>
      </c>
      <c r="H94" s="13">
        <v>12</v>
      </c>
      <c r="I94" s="13">
        <v>177</v>
      </c>
      <c r="J94" s="64"/>
      <c r="K94" s="64"/>
      <c r="L94" s="64"/>
      <c r="M94" s="64"/>
      <c r="N94" s="64"/>
      <c r="O94" s="64"/>
      <c r="P94" s="64"/>
      <c r="Q94" s="62"/>
      <c r="R94" s="64"/>
      <c r="S94" s="64"/>
      <c r="T94" s="64"/>
      <c r="U94" s="64"/>
      <c r="V94" s="64"/>
      <c r="W94" s="64"/>
      <c r="X94" s="64"/>
      <c r="Y94" s="13">
        <f t="shared" si="8"/>
        <v>12</v>
      </c>
      <c r="Z94" s="13">
        <f t="shared" si="9"/>
        <v>177</v>
      </c>
    </row>
    <row r="95" spans="1:26" x14ac:dyDescent="0.3">
      <c r="A95" s="7">
        <v>61</v>
      </c>
      <c r="B95" s="3" t="s">
        <v>507</v>
      </c>
      <c r="C95" s="3" t="s">
        <v>508</v>
      </c>
      <c r="D95" s="63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33">
        <v>46</v>
      </c>
      <c r="Q95" s="15">
        <f>58-P95</f>
        <v>12</v>
      </c>
      <c r="R95" s="33">
        <v>274</v>
      </c>
      <c r="S95" s="64"/>
      <c r="T95" s="64"/>
      <c r="U95" s="64"/>
      <c r="V95" s="64"/>
      <c r="W95" s="64"/>
      <c r="X95" s="64"/>
      <c r="Y95" s="13">
        <f t="shared" si="8"/>
        <v>12</v>
      </c>
      <c r="Z95" s="13">
        <f t="shared" si="9"/>
        <v>274</v>
      </c>
    </row>
    <row r="96" spans="1:26" x14ac:dyDescent="0.3">
      <c r="A96" s="7">
        <v>62</v>
      </c>
      <c r="B96" s="8" t="s">
        <v>9</v>
      </c>
      <c r="C96" s="3" t="s">
        <v>410</v>
      </c>
      <c r="D96" s="14">
        <v>61</v>
      </c>
      <c r="E96" s="12">
        <v>12</v>
      </c>
      <c r="F96" s="14">
        <v>624</v>
      </c>
      <c r="G96" s="64"/>
      <c r="H96" s="64"/>
      <c r="I96" s="64"/>
      <c r="J96" s="64"/>
      <c r="K96" s="64"/>
      <c r="L96" s="64"/>
      <c r="M96" s="64"/>
      <c r="N96" s="64"/>
      <c r="O96" s="64"/>
      <c r="P96" s="62"/>
      <c r="Q96" s="62"/>
      <c r="R96" s="62"/>
      <c r="S96" s="62"/>
      <c r="T96" s="62"/>
      <c r="U96" s="62"/>
      <c r="V96" s="62"/>
      <c r="W96" s="62"/>
      <c r="X96" s="62"/>
      <c r="Y96" s="13">
        <f t="shared" si="8"/>
        <v>12</v>
      </c>
      <c r="Z96" s="13">
        <f t="shared" si="9"/>
        <v>624</v>
      </c>
    </row>
    <row r="97" spans="1:26" x14ac:dyDescent="0.3">
      <c r="A97" s="7">
        <v>63</v>
      </c>
      <c r="B97" s="3" t="s">
        <v>509</v>
      </c>
      <c r="C97" s="3" t="s">
        <v>510</v>
      </c>
      <c r="D97" s="6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33">
        <v>47</v>
      </c>
      <c r="Q97" s="15">
        <f>58-P97</f>
        <v>11</v>
      </c>
      <c r="R97" s="33">
        <v>297</v>
      </c>
      <c r="S97" s="64"/>
      <c r="T97" s="64"/>
      <c r="U97" s="64"/>
      <c r="V97" s="64"/>
      <c r="W97" s="64"/>
      <c r="X97" s="64"/>
      <c r="Y97" s="13">
        <f t="shared" si="8"/>
        <v>11</v>
      </c>
      <c r="Z97" s="13">
        <f t="shared" si="9"/>
        <v>297</v>
      </c>
    </row>
    <row r="98" spans="1:26" x14ac:dyDescent="0.3">
      <c r="A98" s="7">
        <v>64</v>
      </c>
      <c r="B98" s="8" t="s">
        <v>64</v>
      </c>
      <c r="C98" s="3" t="s">
        <v>437</v>
      </c>
      <c r="D98" s="14">
        <v>68</v>
      </c>
      <c r="E98" s="12">
        <v>5</v>
      </c>
      <c r="F98" s="14">
        <v>708</v>
      </c>
      <c r="G98" s="64"/>
      <c r="H98" s="64"/>
      <c r="I98" s="64"/>
      <c r="J98" s="33">
        <v>50</v>
      </c>
      <c r="K98" s="33">
        <v>6</v>
      </c>
      <c r="L98" s="33">
        <v>335</v>
      </c>
      <c r="M98" s="64"/>
      <c r="N98" s="64"/>
      <c r="O98" s="64"/>
      <c r="P98" s="62"/>
      <c r="Q98" s="62"/>
      <c r="R98" s="62"/>
      <c r="S98" s="62"/>
      <c r="T98" s="62"/>
      <c r="U98" s="62"/>
      <c r="V98" s="62"/>
      <c r="W98" s="62"/>
      <c r="X98" s="62"/>
      <c r="Y98" s="13">
        <f t="shared" si="8"/>
        <v>11</v>
      </c>
      <c r="Z98" s="13">
        <f t="shared" si="9"/>
        <v>1043</v>
      </c>
    </row>
    <row r="99" spans="1:26" x14ac:dyDescent="0.3">
      <c r="A99" s="7">
        <v>65</v>
      </c>
      <c r="B99" s="3" t="s">
        <v>109</v>
      </c>
      <c r="C99" s="3" t="s">
        <v>456</v>
      </c>
      <c r="D99" s="63"/>
      <c r="E99" s="64"/>
      <c r="F99" s="64"/>
      <c r="G99" s="13">
        <v>41</v>
      </c>
      <c r="H99" s="13">
        <v>10</v>
      </c>
      <c r="I99" s="13">
        <v>186</v>
      </c>
      <c r="J99" s="64"/>
      <c r="K99" s="64"/>
      <c r="L99" s="64"/>
      <c r="M99" s="64"/>
      <c r="N99" s="64"/>
      <c r="O99" s="64"/>
      <c r="P99" s="64"/>
      <c r="Q99" s="62"/>
      <c r="R99" s="64"/>
      <c r="S99" s="64"/>
      <c r="T99" s="64"/>
      <c r="U99" s="64"/>
      <c r="V99" s="64"/>
      <c r="W99" s="64"/>
      <c r="X99" s="64"/>
      <c r="Y99" s="13">
        <f t="shared" ref="Y99:Y115" si="10">E99+H99+K99+N99+Q99+T99+W99</f>
        <v>10</v>
      </c>
      <c r="Z99" s="13">
        <f t="shared" ref="Z99:Z115" si="11">F99+I99+L99+O99+R99+U99+X99</f>
        <v>186</v>
      </c>
    </row>
    <row r="100" spans="1:26" x14ac:dyDescent="0.3">
      <c r="A100" s="7">
        <v>66</v>
      </c>
      <c r="B100" s="3" t="s">
        <v>361</v>
      </c>
      <c r="C100" s="3" t="s">
        <v>494</v>
      </c>
      <c r="D100" s="63"/>
      <c r="E100" s="64"/>
      <c r="F100" s="64"/>
      <c r="G100" s="64"/>
      <c r="H100" s="64"/>
      <c r="I100" s="64"/>
      <c r="J100" s="64"/>
      <c r="K100" s="64"/>
      <c r="L100" s="64"/>
      <c r="M100" s="33">
        <v>37</v>
      </c>
      <c r="N100" s="33">
        <f>47-M100</f>
        <v>10</v>
      </c>
      <c r="O100" s="33">
        <v>247</v>
      </c>
      <c r="P100" s="64"/>
      <c r="Q100" s="62"/>
      <c r="R100" s="64"/>
      <c r="S100" s="64"/>
      <c r="T100" s="64"/>
      <c r="U100" s="64"/>
      <c r="V100" s="64"/>
      <c r="W100" s="64"/>
      <c r="X100" s="64"/>
      <c r="Y100" s="13">
        <f t="shared" si="10"/>
        <v>10</v>
      </c>
      <c r="Z100" s="13">
        <f t="shared" si="11"/>
        <v>247</v>
      </c>
    </row>
    <row r="101" spans="1:26" x14ac:dyDescent="0.3">
      <c r="A101" s="7">
        <v>67</v>
      </c>
      <c r="B101" s="3" t="s">
        <v>511</v>
      </c>
      <c r="C101" s="3" t="s">
        <v>512</v>
      </c>
      <c r="D101" s="63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33">
        <v>48</v>
      </c>
      <c r="Q101" s="15">
        <f t="shared" ref="Q101:Q107" si="12">58-P101</f>
        <v>10</v>
      </c>
      <c r="R101" s="33">
        <v>300</v>
      </c>
      <c r="S101" s="64"/>
      <c r="T101" s="64"/>
      <c r="U101" s="64"/>
      <c r="V101" s="64"/>
      <c r="W101" s="64"/>
      <c r="X101" s="64"/>
      <c r="Y101" s="13">
        <f t="shared" si="10"/>
        <v>10</v>
      </c>
      <c r="Z101" s="13">
        <f t="shared" si="11"/>
        <v>300</v>
      </c>
    </row>
    <row r="102" spans="1:26" x14ac:dyDescent="0.3">
      <c r="A102" s="7">
        <v>68</v>
      </c>
      <c r="B102" s="3" t="s">
        <v>514</v>
      </c>
      <c r="C102" s="3" t="s">
        <v>513</v>
      </c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33">
        <v>49</v>
      </c>
      <c r="Q102" s="15">
        <f t="shared" si="12"/>
        <v>9</v>
      </c>
      <c r="R102" s="33">
        <v>314</v>
      </c>
      <c r="S102" s="64"/>
      <c r="T102" s="64"/>
      <c r="U102" s="64"/>
      <c r="V102" s="64"/>
      <c r="W102" s="64"/>
      <c r="X102" s="64"/>
      <c r="Y102" s="13">
        <f t="shared" si="10"/>
        <v>9</v>
      </c>
      <c r="Z102" s="13">
        <f t="shared" si="11"/>
        <v>314</v>
      </c>
    </row>
    <row r="103" spans="1:26" x14ac:dyDescent="0.3">
      <c r="A103" s="7">
        <v>69</v>
      </c>
      <c r="B103" s="3" t="s">
        <v>515</v>
      </c>
      <c r="C103" s="3" t="s">
        <v>516</v>
      </c>
      <c r="D103" s="63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33">
        <v>50</v>
      </c>
      <c r="Q103" s="15">
        <f t="shared" si="12"/>
        <v>8</v>
      </c>
      <c r="R103" s="33">
        <v>337</v>
      </c>
      <c r="S103" s="64"/>
      <c r="T103" s="64"/>
      <c r="U103" s="64"/>
      <c r="V103" s="64"/>
      <c r="W103" s="64"/>
      <c r="X103" s="64"/>
      <c r="Y103" s="13">
        <f t="shared" si="10"/>
        <v>8</v>
      </c>
      <c r="Z103" s="13">
        <f t="shared" si="11"/>
        <v>337</v>
      </c>
    </row>
    <row r="104" spans="1:26" x14ac:dyDescent="0.3">
      <c r="A104" s="7">
        <v>70</v>
      </c>
      <c r="B104" s="3" t="s">
        <v>517</v>
      </c>
      <c r="C104" s="3" t="s">
        <v>518</v>
      </c>
      <c r="D104" s="63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33">
        <v>51</v>
      </c>
      <c r="Q104" s="15">
        <f t="shared" si="12"/>
        <v>7</v>
      </c>
      <c r="R104" s="33">
        <v>346</v>
      </c>
      <c r="S104" s="64"/>
      <c r="T104" s="64"/>
      <c r="U104" s="64"/>
      <c r="V104" s="64"/>
      <c r="W104" s="64"/>
      <c r="X104" s="64"/>
      <c r="Y104" s="13">
        <f t="shared" si="10"/>
        <v>7</v>
      </c>
      <c r="Z104" s="13">
        <f t="shared" si="11"/>
        <v>346</v>
      </c>
    </row>
    <row r="105" spans="1:26" x14ac:dyDescent="0.3">
      <c r="A105" s="7">
        <v>71</v>
      </c>
      <c r="B105" s="3" t="s">
        <v>519</v>
      </c>
      <c r="C105" s="3" t="s">
        <v>520</v>
      </c>
      <c r="D105" s="63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33">
        <v>52</v>
      </c>
      <c r="Q105" s="15">
        <f t="shared" si="12"/>
        <v>6</v>
      </c>
      <c r="R105" s="33">
        <v>348</v>
      </c>
      <c r="S105" s="64"/>
      <c r="T105" s="64"/>
      <c r="U105" s="64"/>
      <c r="V105" s="64"/>
      <c r="W105" s="64"/>
      <c r="X105" s="64"/>
      <c r="Y105" s="13">
        <f t="shared" si="10"/>
        <v>6</v>
      </c>
      <c r="Z105" s="13">
        <f t="shared" si="11"/>
        <v>348</v>
      </c>
    </row>
    <row r="106" spans="1:26" x14ac:dyDescent="0.3">
      <c r="A106" s="7">
        <v>72</v>
      </c>
      <c r="B106" s="3" t="s">
        <v>521</v>
      </c>
      <c r="C106" s="3" t="s">
        <v>520</v>
      </c>
      <c r="D106" s="63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33">
        <v>53</v>
      </c>
      <c r="Q106" s="15">
        <f t="shared" si="12"/>
        <v>5</v>
      </c>
      <c r="R106" s="33">
        <v>369</v>
      </c>
      <c r="S106" s="64"/>
      <c r="T106" s="64"/>
      <c r="U106" s="64"/>
      <c r="V106" s="64"/>
      <c r="W106" s="64"/>
      <c r="X106" s="64"/>
      <c r="Y106" s="13">
        <f t="shared" si="10"/>
        <v>5</v>
      </c>
      <c r="Z106" s="13">
        <f t="shared" si="11"/>
        <v>369</v>
      </c>
    </row>
    <row r="107" spans="1:26" x14ac:dyDescent="0.3">
      <c r="A107" s="7">
        <v>73</v>
      </c>
      <c r="B107" s="3" t="s">
        <v>522</v>
      </c>
      <c r="C107" s="3" t="s">
        <v>518</v>
      </c>
      <c r="D107" s="63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33">
        <v>54</v>
      </c>
      <c r="Q107" s="15">
        <f t="shared" si="12"/>
        <v>4</v>
      </c>
      <c r="R107" s="33">
        <v>390</v>
      </c>
      <c r="S107" s="64"/>
      <c r="T107" s="64"/>
      <c r="U107" s="64"/>
      <c r="V107" s="64"/>
      <c r="W107" s="64"/>
      <c r="X107" s="64"/>
      <c r="Y107" s="13">
        <f t="shared" si="10"/>
        <v>4</v>
      </c>
      <c r="Z107" s="13">
        <f t="shared" si="11"/>
        <v>390</v>
      </c>
    </row>
    <row r="108" spans="1:26" x14ac:dyDescent="0.3">
      <c r="A108" s="7">
        <v>74</v>
      </c>
      <c r="B108" s="3" t="s">
        <v>110</v>
      </c>
      <c r="C108" s="3" t="s">
        <v>457</v>
      </c>
      <c r="D108" s="63"/>
      <c r="E108" s="64"/>
      <c r="F108" s="64"/>
      <c r="G108" s="13">
        <v>48</v>
      </c>
      <c r="H108" s="13">
        <v>3</v>
      </c>
      <c r="I108" s="13">
        <v>231</v>
      </c>
      <c r="J108" s="64"/>
      <c r="K108" s="64"/>
      <c r="L108" s="64"/>
      <c r="M108" s="64"/>
      <c r="N108" s="64"/>
      <c r="O108" s="64"/>
      <c r="P108" s="64"/>
      <c r="Q108" s="62"/>
      <c r="R108" s="64"/>
      <c r="S108" s="64"/>
      <c r="T108" s="64"/>
      <c r="U108" s="64"/>
      <c r="V108" s="64"/>
      <c r="W108" s="64"/>
      <c r="X108" s="64"/>
      <c r="Y108" s="13">
        <f t="shared" si="10"/>
        <v>3</v>
      </c>
      <c r="Z108" s="13">
        <f t="shared" si="11"/>
        <v>231</v>
      </c>
    </row>
    <row r="109" spans="1:26" x14ac:dyDescent="0.3">
      <c r="A109" s="7">
        <v>75</v>
      </c>
      <c r="B109" s="3" t="s">
        <v>523</v>
      </c>
      <c r="C109" s="3" t="s">
        <v>524</v>
      </c>
      <c r="D109" s="63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33">
        <v>55</v>
      </c>
      <c r="Q109" s="15">
        <f>58-P109</f>
        <v>3</v>
      </c>
      <c r="R109" s="33">
        <v>394</v>
      </c>
      <c r="S109" s="64"/>
      <c r="T109" s="64"/>
      <c r="U109" s="64"/>
      <c r="V109" s="64"/>
      <c r="W109" s="64"/>
      <c r="X109" s="64"/>
      <c r="Y109" s="13">
        <f t="shared" si="10"/>
        <v>3</v>
      </c>
      <c r="Z109" s="13">
        <f t="shared" si="11"/>
        <v>394</v>
      </c>
    </row>
    <row r="110" spans="1:26" x14ac:dyDescent="0.3">
      <c r="A110" s="7">
        <v>76</v>
      </c>
      <c r="B110" s="3" t="s">
        <v>620</v>
      </c>
      <c r="C110" s="3" t="s">
        <v>621</v>
      </c>
      <c r="D110" s="63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2"/>
      <c r="R110" s="64"/>
      <c r="S110" s="64"/>
      <c r="T110" s="64"/>
      <c r="U110" s="64"/>
      <c r="V110" s="33">
        <v>7</v>
      </c>
      <c r="W110" s="33">
        <v>2</v>
      </c>
      <c r="X110" s="33">
        <v>40</v>
      </c>
      <c r="Y110" s="13">
        <f t="shared" si="10"/>
        <v>2</v>
      </c>
      <c r="Z110" s="13">
        <f t="shared" si="11"/>
        <v>40</v>
      </c>
    </row>
    <row r="111" spans="1:26" x14ac:dyDescent="0.3">
      <c r="A111" s="7">
        <v>77</v>
      </c>
      <c r="B111" s="3" t="s">
        <v>111</v>
      </c>
      <c r="C111" s="3" t="s">
        <v>458</v>
      </c>
      <c r="D111" s="63"/>
      <c r="E111" s="64"/>
      <c r="F111" s="64"/>
      <c r="G111" s="13">
        <v>49</v>
      </c>
      <c r="H111" s="13">
        <v>2</v>
      </c>
      <c r="I111" s="13">
        <v>247</v>
      </c>
      <c r="J111" s="64"/>
      <c r="K111" s="64"/>
      <c r="L111" s="64"/>
      <c r="M111" s="64"/>
      <c r="N111" s="64"/>
      <c r="O111" s="64"/>
      <c r="P111" s="64"/>
      <c r="Q111" s="62"/>
      <c r="R111" s="64"/>
      <c r="S111" s="64"/>
      <c r="T111" s="64"/>
      <c r="U111" s="64"/>
      <c r="V111" s="64"/>
      <c r="W111" s="64"/>
      <c r="X111" s="64"/>
      <c r="Y111" s="13">
        <f t="shared" si="10"/>
        <v>2</v>
      </c>
      <c r="Z111" s="13">
        <f t="shared" si="11"/>
        <v>247</v>
      </c>
    </row>
    <row r="112" spans="1:26" x14ac:dyDescent="0.3">
      <c r="A112" s="7">
        <v>78</v>
      </c>
      <c r="B112" s="3" t="s">
        <v>525</v>
      </c>
      <c r="C112" s="3" t="s">
        <v>526</v>
      </c>
      <c r="D112" s="63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33">
        <v>56</v>
      </c>
      <c r="Q112" s="15">
        <f>58-P112</f>
        <v>2</v>
      </c>
      <c r="R112" s="33">
        <v>398</v>
      </c>
      <c r="S112" s="64"/>
      <c r="T112" s="64"/>
      <c r="U112" s="64"/>
      <c r="V112" s="64"/>
      <c r="W112" s="64"/>
      <c r="X112" s="64"/>
      <c r="Y112" s="13">
        <f t="shared" si="10"/>
        <v>2</v>
      </c>
      <c r="Z112" s="13">
        <f t="shared" si="11"/>
        <v>398</v>
      </c>
    </row>
    <row r="113" spans="1:26" x14ac:dyDescent="0.3">
      <c r="A113" s="7">
        <v>79</v>
      </c>
      <c r="B113" s="8" t="s">
        <v>63</v>
      </c>
      <c r="C113" s="3" t="s">
        <v>437</v>
      </c>
      <c r="D113" s="14">
        <v>71</v>
      </c>
      <c r="E113" s="12">
        <v>2</v>
      </c>
      <c r="F113" s="14">
        <v>760</v>
      </c>
      <c r="G113" s="64"/>
      <c r="H113" s="64"/>
      <c r="I113" s="64"/>
      <c r="J113" s="64"/>
      <c r="K113" s="64"/>
      <c r="L113" s="64"/>
      <c r="M113" s="64"/>
      <c r="N113" s="64"/>
      <c r="O113" s="64"/>
      <c r="P113" s="62"/>
      <c r="Q113" s="62"/>
      <c r="R113" s="62"/>
      <c r="S113" s="62"/>
      <c r="T113" s="62"/>
      <c r="U113" s="62"/>
      <c r="V113" s="62"/>
      <c r="W113" s="62"/>
      <c r="X113" s="62"/>
      <c r="Y113" s="13">
        <f t="shared" si="10"/>
        <v>2</v>
      </c>
      <c r="Z113" s="13">
        <f t="shared" si="11"/>
        <v>760</v>
      </c>
    </row>
    <row r="114" spans="1:26" x14ac:dyDescent="0.3">
      <c r="A114" s="7">
        <v>80</v>
      </c>
      <c r="B114" s="3" t="s">
        <v>342</v>
      </c>
      <c r="C114" s="3" t="s">
        <v>407</v>
      </c>
      <c r="D114" s="63"/>
      <c r="E114" s="64"/>
      <c r="F114" s="64"/>
      <c r="G114" s="64"/>
      <c r="H114" s="64"/>
      <c r="I114" s="64"/>
      <c r="J114" s="28">
        <v>55</v>
      </c>
      <c r="K114" s="28">
        <v>1</v>
      </c>
      <c r="L114" s="28">
        <v>392</v>
      </c>
      <c r="M114" s="64"/>
      <c r="N114" s="64"/>
      <c r="O114" s="64"/>
      <c r="P114" s="64"/>
      <c r="Q114" s="62"/>
      <c r="R114" s="64"/>
      <c r="S114" s="64"/>
      <c r="T114" s="64"/>
      <c r="U114" s="64"/>
      <c r="V114" s="64"/>
      <c r="W114" s="64"/>
      <c r="X114" s="64"/>
      <c r="Y114" s="13">
        <f t="shared" si="10"/>
        <v>1</v>
      </c>
      <c r="Z114" s="13">
        <f t="shared" si="11"/>
        <v>392</v>
      </c>
    </row>
    <row r="115" spans="1:26" x14ac:dyDescent="0.3">
      <c r="A115" s="7">
        <v>81</v>
      </c>
      <c r="B115" s="3" t="s">
        <v>527</v>
      </c>
      <c r="C115" s="3" t="s">
        <v>524</v>
      </c>
      <c r="D115" s="63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33">
        <v>57</v>
      </c>
      <c r="Q115" s="15">
        <f>58-P115</f>
        <v>1</v>
      </c>
      <c r="R115" s="33">
        <v>401</v>
      </c>
      <c r="S115" s="64"/>
      <c r="T115" s="64"/>
      <c r="U115" s="64"/>
      <c r="V115" s="64"/>
      <c r="W115" s="64"/>
      <c r="X115" s="64"/>
      <c r="Y115" s="13">
        <f t="shared" si="10"/>
        <v>1</v>
      </c>
      <c r="Z115" s="13">
        <f t="shared" si="11"/>
        <v>401</v>
      </c>
    </row>
    <row r="116" spans="1:2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6"/>
      <c r="Q116" s="56"/>
      <c r="R116" s="56"/>
      <c r="S116" s="85"/>
      <c r="T116" s="85"/>
      <c r="U116" s="85"/>
      <c r="V116" s="85"/>
      <c r="W116" s="85"/>
      <c r="X116" s="85"/>
      <c r="Y116" s="2"/>
      <c r="Z116" s="2"/>
    </row>
    <row r="117" spans="1:26" x14ac:dyDescent="0.3">
      <c r="A117" s="92" t="s">
        <v>77</v>
      </c>
      <c r="B117" s="9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76"/>
      <c r="Q117" s="56"/>
      <c r="R117" s="56"/>
      <c r="S117" s="85"/>
      <c r="T117" s="85"/>
      <c r="U117" s="85"/>
      <c r="V117" s="85"/>
      <c r="W117" s="85"/>
      <c r="X117" s="85"/>
      <c r="Y117" s="2"/>
      <c r="Z117" s="2"/>
    </row>
    <row r="118" spans="1:26" x14ac:dyDescent="0.3">
      <c r="A118" s="88" t="s">
        <v>3</v>
      </c>
      <c r="B118" s="90" t="s">
        <v>0</v>
      </c>
      <c r="C118" s="90" t="s">
        <v>1</v>
      </c>
      <c r="D118" s="98" t="s">
        <v>390</v>
      </c>
      <c r="E118" s="98"/>
      <c r="F118" s="98"/>
      <c r="G118" s="102" t="s">
        <v>391</v>
      </c>
      <c r="H118" s="102"/>
      <c r="I118" s="102"/>
      <c r="J118" s="95" t="s">
        <v>392</v>
      </c>
      <c r="K118" s="96"/>
      <c r="L118" s="97"/>
      <c r="M118" s="95" t="s">
        <v>393</v>
      </c>
      <c r="N118" s="96"/>
      <c r="O118" s="97"/>
      <c r="P118" s="98" t="s">
        <v>394</v>
      </c>
      <c r="Q118" s="98"/>
      <c r="R118" s="98"/>
      <c r="S118" s="99" t="s">
        <v>613</v>
      </c>
      <c r="T118" s="100"/>
      <c r="U118" s="101"/>
      <c r="V118" s="99" t="s">
        <v>619</v>
      </c>
      <c r="W118" s="100"/>
      <c r="X118" s="101"/>
      <c r="Y118" s="93" t="s">
        <v>75</v>
      </c>
      <c r="Z118" s="93" t="s">
        <v>76</v>
      </c>
    </row>
    <row r="119" spans="1:26" x14ac:dyDescent="0.3">
      <c r="A119" s="89"/>
      <c r="B119" s="91"/>
      <c r="C119" s="91"/>
      <c r="D119" s="52" t="s">
        <v>2</v>
      </c>
      <c r="E119" s="52" t="s">
        <v>75</v>
      </c>
      <c r="F119" s="52" t="s">
        <v>76</v>
      </c>
      <c r="G119" s="52" t="s">
        <v>2</v>
      </c>
      <c r="H119" s="52" t="s">
        <v>75</v>
      </c>
      <c r="I119" s="52" t="s">
        <v>76</v>
      </c>
      <c r="J119" s="52" t="s">
        <v>3</v>
      </c>
      <c r="K119" s="52" t="s">
        <v>75</v>
      </c>
      <c r="L119" s="52" t="s">
        <v>76</v>
      </c>
      <c r="M119" s="52" t="s">
        <v>3</v>
      </c>
      <c r="N119" s="52" t="s">
        <v>75</v>
      </c>
      <c r="O119" s="52" t="s">
        <v>76</v>
      </c>
      <c r="P119" s="69" t="s">
        <v>2</v>
      </c>
      <c r="Q119" s="52" t="s">
        <v>75</v>
      </c>
      <c r="R119" s="52" t="s">
        <v>76</v>
      </c>
      <c r="S119" s="81" t="s">
        <v>614</v>
      </c>
      <c r="T119" s="81" t="s">
        <v>615</v>
      </c>
      <c r="U119" s="81" t="s">
        <v>616</v>
      </c>
      <c r="V119" s="81" t="s">
        <v>3</v>
      </c>
      <c r="W119" s="81" t="s">
        <v>75</v>
      </c>
      <c r="X119" s="81" t="s">
        <v>76</v>
      </c>
      <c r="Y119" s="94"/>
      <c r="Z119" s="94"/>
    </row>
    <row r="120" spans="1:26" x14ac:dyDescent="0.3">
      <c r="A120" s="7">
        <v>1</v>
      </c>
      <c r="B120" s="17" t="s">
        <v>79</v>
      </c>
      <c r="C120" s="17" t="s">
        <v>459</v>
      </c>
      <c r="D120" s="5">
        <v>2</v>
      </c>
      <c r="E120" s="5">
        <v>4</v>
      </c>
      <c r="F120" s="5">
        <v>24</v>
      </c>
      <c r="G120" s="3">
        <v>2</v>
      </c>
      <c r="H120" s="3">
        <v>8</v>
      </c>
      <c r="I120" s="3">
        <v>11</v>
      </c>
      <c r="J120" s="65"/>
      <c r="K120" s="65"/>
      <c r="L120" s="65"/>
      <c r="M120" s="3">
        <v>3</v>
      </c>
      <c r="N120" s="3">
        <f t="shared" ref="N120:N125" si="13">14-M120</f>
        <v>11</v>
      </c>
      <c r="O120" s="3">
        <v>36</v>
      </c>
      <c r="P120" s="79"/>
      <c r="Q120" s="79"/>
      <c r="R120" s="79"/>
      <c r="S120" s="79"/>
      <c r="T120" s="79"/>
      <c r="U120" s="79"/>
      <c r="V120" s="79"/>
      <c r="W120" s="79"/>
      <c r="X120" s="79"/>
      <c r="Y120" s="4">
        <f t="shared" ref="Y120:Y138" si="14">SUM(E120,H120,K120,N120,Q120)</f>
        <v>23</v>
      </c>
      <c r="Z120" s="4">
        <f t="shared" ref="Z120:Z138" si="15">F120+I120+O120+K120+R120</f>
        <v>71</v>
      </c>
    </row>
    <row r="121" spans="1:26" x14ac:dyDescent="0.3">
      <c r="A121" s="7">
        <v>2</v>
      </c>
      <c r="B121" s="17" t="s">
        <v>78</v>
      </c>
      <c r="C121" s="17" t="s">
        <v>460</v>
      </c>
      <c r="D121" s="5">
        <v>1</v>
      </c>
      <c r="E121" s="5">
        <v>5</v>
      </c>
      <c r="F121" s="5">
        <v>15</v>
      </c>
      <c r="G121" s="3">
        <v>1</v>
      </c>
      <c r="H121" s="3">
        <v>9</v>
      </c>
      <c r="I121" s="3">
        <v>9</v>
      </c>
      <c r="J121" s="65"/>
      <c r="K121" s="65"/>
      <c r="L121" s="65"/>
      <c r="M121" s="3">
        <v>5</v>
      </c>
      <c r="N121" s="3">
        <f t="shared" si="13"/>
        <v>9</v>
      </c>
      <c r="O121" s="3">
        <v>53</v>
      </c>
      <c r="P121" s="79"/>
      <c r="Q121" s="79"/>
      <c r="R121" s="79"/>
      <c r="S121" s="79"/>
      <c r="T121" s="79"/>
      <c r="U121" s="79"/>
      <c r="V121" s="79"/>
      <c r="W121" s="79"/>
      <c r="X121" s="79"/>
      <c r="Y121" s="4">
        <f t="shared" si="14"/>
        <v>23</v>
      </c>
      <c r="Z121" s="4">
        <f t="shared" si="15"/>
        <v>77</v>
      </c>
    </row>
    <row r="122" spans="1:26" x14ac:dyDescent="0.3">
      <c r="A122" s="7">
        <v>3</v>
      </c>
      <c r="B122" s="3" t="s">
        <v>366</v>
      </c>
      <c r="C122" s="3" t="s">
        <v>447</v>
      </c>
      <c r="D122" s="63"/>
      <c r="E122" s="64"/>
      <c r="F122" s="64"/>
      <c r="G122" s="64"/>
      <c r="H122" s="64"/>
      <c r="I122" s="64"/>
      <c r="J122" s="65"/>
      <c r="K122" s="65"/>
      <c r="L122" s="65"/>
      <c r="M122" s="13">
        <v>2</v>
      </c>
      <c r="N122" s="3">
        <f t="shared" si="13"/>
        <v>12</v>
      </c>
      <c r="O122" s="13">
        <v>22</v>
      </c>
      <c r="P122" s="33">
        <v>1</v>
      </c>
      <c r="Q122" s="73">
        <f>9-P122</f>
        <v>8</v>
      </c>
      <c r="R122" s="33">
        <v>12</v>
      </c>
      <c r="S122" s="64"/>
      <c r="T122" s="64"/>
      <c r="U122" s="64"/>
      <c r="V122" s="64"/>
      <c r="W122" s="64"/>
      <c r="X122" s="64"/>
      <c r="Y122" s="4">
        <f t="shared" si="14"/>
        <v>20</v>
      </c>
      <c r="Z122" s="4">
        <f t="shared" si="15"/>
        <v>34</v>
      </c>
    </row>
    <row r="123" spans="1:26" x14ac:dyDescent="0.3">
      <c r="A123" s="7">
        <v>4</v>
      </c>
      <c r="B123" s="7" t="s">
        <v>81</v>
      </c>
      <c r="C123" s="18" t="s">
        <v>461</v>
      </c>
      <c r="D123" s="7">
        <v>4</v>
      </c>
      <c r="E123" s="7">
        <v>2</v>
      </c>
      <c r="F123" s="7">
        <v>41</v>
      </c>
      <c r="G123" s="3">
        <v>6</v>
      </c>
      <c r="H123" s="3">
        <v>4</v>
      </c>
      <c r="I123" s="3">
        <v>29</v>
      </c>
      <c r="J123" s="65"/>
      <c r="K123" s="65"/>
      <c r="L123" s="65"/>
      <c r="M123" s="3">
        <v>7</v>
      </c>
      <c r="N123" s="3">
        <f t="shared" si="13"/>
        <v>7</v>
      </c>
      <c r="O123" s="3">
        <v>65</v>
      </c>
      <c r="P123" s="74">
        <v>5</v>
      </c>
      <c r="Q123" s="73">
        <f>9-P123</f>
        <v>4</v>
      </c>
      <c r="R123" s="74">
        <v>26</v>
      </c>
      <c r="S123" s="80"/>
      <c r="T123" s="80"/>
      <c r="U123" s="80"/>
      <c r="V123" s="80"/>
      <c r="W123" s="80"/>
      <c r="X123" s="80"/>
      <c r="Y123" s="4">
        <f t="shared" si="14"/>
        <v>17</v>
      </c>
      <c r="Z123" s="4">
        <f t="shared" si="15"/>
        <v>161</v>
      </c>
    </row>
    <row r="124" spans="1:26" x14ac:dyDescent="0.3">
      <c r="A124" s="7">
        <v>5</v>
      </c>
      <c r="B124" s="3" t="s">
        <v>312</v>
      </c>
      <c r="C124" s="3" t="s">
        <v>462</v>
      </c>
      <c r="D124" s="63"/>
      <c r="E124" s="64"/>
      <c r="F124" s="64"/>
      <c r="G124" s="13">
        <v>4</v>
      </c>
      <c r="H124" s="13">
        <v>6</v>
      </c>
      <c r="I124" s="13">
        <v>24</v>
      </c>
      <c r="J124" s="65"/>
      <c r="K124" s="65"/>
      <c r="L124" s="65"/>
      <c r="M124" s="13">
        <v>11</v>
      </c>
      <c r="N124" s="3">
        <f t="shared" si="13"/>
        <v>3</v>
      </c>
      <c r="O124" s="13">
        <v>96</v>
      </c>
      <c r="P124" s="33">
        <v>2</v>
      </c>
      <c r="Q124" s="73">
        <f>9-P124</f>
        <v>7</v>
      </c>
      <c r="R124" s="33">
        <v>17</v>
      </c>
      <c r="S124" s="64"/>
      <c r="T124" s="64"/>
      <c r="U124" s="64"/>
      <c r="V124" s="64"/>
      <c r="W124" s="64"/>
      <c r="X124" s="64"/>
      <c r="Y124" s="4">
        <f t="shared" si="14"/>
        <v>16</v>
      </c>
      <c r="Z124" s="4">
        <f t="shared" si="15"/>
        <v>137</v>
      </c>
    </row>
    <row r="125" spans="1:26" x14ac:dyDescent="0.3">
      <c r="A125" s="7">
        <v>6</v>
      </c>
      <c r="B125" s="3" t="s">
        <v>364</v>
      </c>
      <c r="C125" s="3" t="s">
        <v>365</v>
      </c>
      <c r="D125" s="63"/>
      <c r="E125" s="64"/>
      <c r="F125" s="64"/>
      <c r="G125" s="64"/>
      <c r="H125" s="64"/>
      <c r="I125" s="64"/>
      <c r="J125" s="65"/>
      <c r="K125" s="65"/>
      <c r="L125" s="65"/>
      <c r="M125" s="13">
        <v>1</v>
      </c>
      <c r="N125" s="3">
        <f t="shared" si="13"/>
        <v>13</v>
      </c>
      <c r="O125" s="13">
        <v>21</v>
      </c>
      <c r="P125" s="64"/>
      <c r="Q125" s="79"/>
      <c r="R125" s="64"/>
      <c r="S125" s="64"/>
      <c r="T125" s="64"/>
      <c r="U125" s="64"/>
      <c r="V125" s="64"/>
      <c r="W125" s="64"/>
      <c r="X125" s="64"/>
      <c r="Y125" s="4">
        <f t="shared" si="14"/>
        <v>13</v>
      </c>
      <c r="Z125" s="4">
        <f t="shared" si="15"/>
        <v>21</v>
      </c>
    </row>
    <row r="126" spans="1:26" x14ac:dyDescent="0.3">
      <c r="A126" s="7">
        <v>7</v>
      </c>
      <c r="B126" s="7" t="s">
        <v>80</v>
      </c>
      <c r="C126" s="18" t="s">
        <v>463</v>
      </c>
      <c r="D126" s="7">
        <v>3</v>
      </c>
      <c r="E126" s="7">
        <v>3</v>
      </c>
      <c r="F126" s="7">
        <v>28</v>
      </c>
      <c r="G126" s="3">
        <v>5</v>
      </c>
      <c r="H126" s="3">
        <v>5</v>
      </c>
      <c r="I126" s="3">
        <v>25</v>
      </c>
      <c r="J126" s="65"/>
      <c r="K126" s="65"/>
      <c r="L126" s="65"/>
      <c r="M126" s="66"/>
      <c r="N126" s="66"/>
      <c r="O126" s="66"/>
      <c r="P126" s="74">
        <v>4</v>
      </c>
      <c r="Q126" s="73">
        <f>9-P126</f>
        <v>5</v>
      </c>
      <c r="R126" s="74">
        <v>23</v>
      </c>
      <c r="S126" s="80"/>
      <c r="T126" s="80"/>
      <c r="U126" s="80"/>
      <c r="V126" s="80"/>
      <c r="W126" s="80"/>
      <c r="X126" s="80"/>
      <c r="Y126" s="4">
        <f t="shared" si="14"/>
        <v>13</v>
      </c>
      <c r="Z126" s="4">
        <f t="shared" si="15"/>
        <v>76</v>
      </c>
    </row>
    <row r="127" spans="1:26" x14ac:dyDescent="0.3">
      <c r="A127" s="7">
        <v>8</v>
      </c>
      <c r="B127" s="3" t="s">
        <v>367</v>
      </c>
      <c r="C127" s="3" t="s">
        <v>407</v>
      </c>
      <c r="D127" s="63"/>
      <c r="E127" s="64"/>
      <c r="F127" s="64"/>
      <c r="G127" s="64"/>
      <c r="H127" s="64"/>
      <c r="I127" s="64"/>
      <c r="J127" s="65"/>
      <c r="K127" s="65"/>
      <c r="L127" s="65"/>
      <c r="M127" s="13">
        <v>4</v>
      </c>
      <c r="N127" s="3">
        <f>14-M127</f>
        <v>10</v>
      </c>
      <c r="O127" s="13">
        <v>49</v>
      </c>
      <c r="P127" s="64"/>
      <c r="Q127" s="79"/>
      <c r="R127" s="64"/>
      <c r="S127" s="64"/>
      <c r="T127" s="64"/>
      <c r="U127" s="64"/>
      <c r="V127" s="64"/>
      <c r="W127" s="64"/>
      <c r="X127" s="64"/>
      <c r="Y127" s="4">
        <f t="shared" si="14"/>
        <v>10</v>
      </c>
      <c r="Z127" s="4">
        <f t="shared" si="15"/>
        <v>49</v>
      </c>
    </row>
    <row r="128" spans="1:26" x14ac:dyDescent="0.3">
      <c r="A128" s="7">
        <v>9</v>
      </c>
      <c r="B128" s="3" t="s">
        <v>368</v>
      </c>
      <c r="C128" s="3" t="s">
        <v>460</v>
      </c>
      <c r="D128" s="63"/>
      <c r="E128" s="64"/>
      <c r="F128" s="64"/>
      <c r="G128" s="64"/>
      <c r="H128" s="64"/>
      <c r="I128" s="64"/>
      <c r="J128" s="65"/>
      <c r="K128" s="65"/>
      <c r="L128" s="65"/>
      <c r="M128" s="13">
        <v>6</v>
      </c>
      <c r="N128" s="3">
        <f>14-M128</f>
        <v>8</v>
      </c>
      <c r="O128" s="13">
        <v>55</v>
      </c>
      <c r="P128" s="64"/>
      <c r="Q128" s="79"/>
      <c r="R128" s="64"/>
      <c r="S128" s="64"/>
      <c r="T128" s="64"/>
      <c r="U128" s="64"/>
      <c r="V128" s="64"/>
      <c r="W128" s="64"/>
      <c r="X128" s="64"/>
      <c r="Y128" s="4">
        <f t="shared" si="14"/>
        <v>8</v>
      </c>
      <c r="Z128" s="4">
        <f t="shared" si="15"/>
        <v>55</v>
      </c>
    </row>
    <row r="129" spans="1:26" x14ac:dyDescent="0.3">
      <c r="A129" s="7">
        <v>10</v>
      </c>
      <c r="B129" s="3" t="s">
        <v>313</v>
      </c>
      <c r="C129" s="3" t="s">
        <v>463</v>
      </c>
      <c r="D129" s="63"/>
      <c r="E129" s="64"/>
      <c r="F129" s="64"/>
      <c r="G129" s="13">
        <v>8</v>
      </c>
      <c r="H129" s="13">
        <v>2</v>
      </c>
      <c r="I129" s="13">
        <v>44</v>
      </c>
      <c r="J129" s="66"/>
      <c r="K129" s="66"/>
      <c r="L129" s="66"/>
      <c r="M129" s="64"/>
      <c r="N129" s="66"/>
      <c r="O129" s="64"/>
      <c r="P129" s="33">
        <v>3</v>
      </c>
      <c r="Q129" s="73">
        <f>9-P129</f>
        <v>6</v>
      </c>
      <c r="R129" s="33">
        <v>20</v>
      </c>
      <c r="S129" s="64"/>
      <c r="T129" s="64"/>
      <c r="U129" s="64"/>
      <c r="V129" s="64"/>
      <c r="W129" s="64"/>
      <c r="X129" s="64"/>
      <c r="Y129" s="4">
        <f t="shared" si="14"/>
        <v>8</v>
      </c>
      <c r="Z129" s="4">
        <f t="shared" si="15"/>
        <v>64</v>
      </c>
    </row>
    <row r="130" spans="1:26" s="41" customFormat="1" x14ac:dyDescent="0.3">
      <c r="A130" s="7">
        <v>11</v>
      </c>
      <c r="B130" s="3" t="s">
        <v>311</v>
      </c>
      <c r="C130" s="3" t="s">
        <v>407</v>
      </c>
      <c r="D130" s="63"/>
      <c r="E130" s="64"/>
      <c r="F130" s="64"/>
      <c r="G130" s="13">
        <v>3</v>
      </c>
      <c r="H130" s="13">
        <v>7</v>
      </c>
      <c r="I130" s="13">
        <v>18</v>
      </c>
      <c r="J130" s="65"/>
      <c r="K130" s="65"/>
      <c r="L130" s="65"/>
      <c r="M130" s="64"/>
      <c r="N130" s="66"/>
      <c r="O130" s="64"/>
      <c r="P130" s="64"/>
      <c r="Q130" s="79"/>
      <c r="R130" s="64"/>
      <c r="S130" s="64"/>
      <c r="T130" s="64"/>
      <c r="U130" s="64"/>
      <c r="V130" s="64"/>
      <c r="W130" s="64"/>
      <c r="X130" s="64"/>
      <c r="Y130" s="4">
        <f t="shared" si="14"/>
        <v>7</v>
      </c>
      <c r="Z130" s="4">
        <f t="shared" si="15"/>
        <v>18</v>
      </c>
    </row>
    <row r="131" spans="1:26" s="41" customFormat="1" x14ac:dyDescent="0.3">
      <c r="A131" s="7">
        <v>12</v>
      </c>
      <c r="B131" s="3" t="s">
        <v>369</v>
      </c>
      <c r="C131" s="3" t="s">
        <v>460</v>
      </c>
      <c r="D131" s="63"/>
      <c r="E131" s="64"/>
      <c r="F131" s="64"/>
      <c r="G131" s="64"/>
      <c r="H131" s="64"/>
      <c r="I131" s="64"/>
      <c r="J131" s="66"/>
      <c r="K131" s="66"/>
      <c r="L131" s="66"/>
      <c r="M131" s="13">
        <v>8</v>
      </c>
      <c r="N131" s="13">
        <f>14-M131</f>
        <v>6</v>
      </c>
      <c r="O131" s="13">
        <v>79</v>
      </c>
      <c r="P131" s="64"/>
      <c r="Q131" s="79"/>
      <c r="R131" s="64"/>
      <c r="S131" s="64"/>
      <c r="T131" s="64"/>
      <c r="U131" s="64"/>
      <c r="V131" s="64"/>
      <c r="W131" s="64"/>
      <c r="X131" s="64"/>
      <c r="Y131" s="4">
        <f t="shared" si="14"/>
        <v>6</v>
      </c>
      <c r="Z131" s="4">
        <f t="shared" si="15"/>
        <v>79</v>
      </c>
    </row>
    <row r="132" spans="1:26" s="41" customFormat="1" x14ac:dyDescent="0.3">
      <c r="A132" s="7">
        <v>13</v>
      </c>
      <c r="B132" s="3" t="s">
        <v>370</v>
      </c>
      <c r="C132" s="3" t="s">
        <v>460</v>
      </c>
      <c r="D132" s="63"/>
      <c r="E132" s="64"/>
      <c r="F132" s="64"/>
      <c r="G132" s="64"/>
      <c r="H132" s="64"/>
      <c r="I132" s="64"/>
      <c r="J132" s="66"/>
      <c r="K132" s="66"/>
      <c r="L132" s="66"/>
      <c r="M132" s="13">
        <v>9</v>
      </c>
      <c r="N132" s="13">
        <f>14-M132</f>
        <v>5</v>
      </c>
      <c r="O132" s="13">
        <v>82</v>
      </c>
      <c r="P132" s="64"/>
      <c r="Q132" s="79"/>
      <c r="R132" s="64"/>
      <c r="S132" s="64"/>
      <c r="T132" s="64"/>
      <c r="U132" s="64"/>
      <c r="V132" s="64"/>
      <c r="W132" s="64"/>
      <c r="X132" s="64"/>
      <c r="Y132" s="4">
        <f t="shared" si="14"/>
        <v>5</v>
      </c>
      <c r="Z132" s="4">
        <f t="shared" si="15"/>
        <v>82</v>
      </c>
    </row>
    <row r="133" spans="1:26" s="41" customFormat="1" x14ac:dyDescent="0.3">
      <c r="A133" s="7">
        <v>14</v>
      </c>
      <c r="B133" s="7" t="s">
        <v>82</v>
      </c>
      <c r="C133" s="18" t="s">
        <v>460</v>
      </c>
      <c r="D133" s="7">
        <v>5</v>
      </c>
      <c r="E133" s="7">
        <v>1</v>
      </c>
      <c r="F133" s="7">
        <v>55</v>
      </c>
      <c r="G133" s="3">
        <v>7</v>
      </c>
      <c r="H133" s="3">
        <v>3</v>
      </c>
      <c r="I133" s="3">
        <v>43</v>
      </c>
      <c r="J133" s="66"/>
      <c r="K133" s="66"/>
      <c r="L133" s="66"/>
      <c r="M133" s="3">
        <v>13</v>
      </c>
      <c r="N133" s="3">
        <f>14-M133</f>
        <v>1</v>
      </c>
      <c r="O133" s="3">
        <v>106</v>
      </c>
      <c r="P133" s="80"/>
      <c r="Q133" s="79"/>
      <c r="R133" s="80"/>
      <c r="S133" s="80"/>
      <c r="T133" s="80"/>
      <c r="U133" s="80"/>
      <c r="V133" s="80"/>
      <c r="W133" s="80"/>
      <c r="X133" s="80"/>
      <c r="Y133" s="4">
        <f t="shared" si="14"/>
        <v>5</v>
      </c>
      <c r="Z133" s="4">
        <f t="shared" si="15"/>
        <v>204</v>
      </c>
    </row>
    <row r="134" spans="1:26" s="41" customFormat="1" x14ac:dyDescent="0.3">
      <c r="A134" s="7">
        <v>15</v>
      </c>
      <c r="B134" s="3" t="s">
        <v>371</v>
      </c>
      <c r="C134" s="3" t="s">
        <v>460</v>
      </c>
      <c r="D134" s="63"/>
      <c r="E134" s="64"/>
      <c r="F134" s="64"/>
      <c r="G134" s="64"/>
      <c r="H134" s="64"/>
      <c r="I134" s="64"/>
      <c r="J134" s="66"/>
      <c r="K134" s="66"/>
      <c r="L134" s="66"/>
      <c r="M134" s="13">
        <v>10</v>
      </c>
      <c r="N134" s="13">
        <f>14-M134</f>
        <v>4</v>
      </c>
      <c r="O134" s="13">
        <v>84</v>
      </c>
      <c r="P134" s="64"/>
      <c r="Q134" s="79"/>
      <c r="R134" s="64"/>
      <c r="S134" s="64"/>
      <c r="T134" s="64"/>
      <c r="U134" s="64"/>
      <c r="V134" s="64"/>
      <c r="W134" s="64"/>
      <c r="X134" s="64"/>
      <c r="Y134" s="4">
        <f t="shared" si="14"/>
        <v>4</v>
      </c>
      <c r="Z134" s="4">
        <f t="shared" si="15"/>
        <v>84</v>
      </c>
    </row>
    <row r="135" spans="1:26" s="41" customFormat="1" x14ac:dyDescent="0.3">
      <c r="A135" s="7">
        <v>16</v>
      </c>
      <c r="B135" s="3" t="s">
        <v>528</v>
      </c>
      <c r="C135" s="3" t="s">
        <v>529</v>
      </c>
      <c r="D135" s="63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13">
        <v>6</v>
      </c>
      <c r="Q135" s="73">
        <f>9-P135</f>
        <v>3</v>
      </c>
      <c r="R135" s="13">
        <v>43</v>
      </c>
      <c r="S135" s="64"/>
      <c r="T135" s="64"/>
      <c r="U135" s="64"/>
      <c r="V135" s="64"/>
      <c r="W135" s="64"/>
      <c r="X135" s="64"/>
      <c r="Y135" s="4">
        <f t="shared" si="14"/>
        <v>3</v>
      </c>
      <c r="Z135" s="4">
        <f t="shared" si="15"/>
        <v>43</v>
      </c>
    </row>
    <row r="136" spans="1:26" s="41" customFormat="1" x14ac:dyDescent="0.3">
      <c r="A136" s="7">
        <v>17</v>
      </c>
      <c r="B136" s="3" t="s">
        <v>314</v>
      </c>
      <c r="C136" s="3" t="s">
        <v>315</v>
      </c>
      <c r="D136" s="63"/>
      <c r="E136" s="64"/>
      <c r="F136" s="64"/>
      <c r="G136" s="13">
        <v>9</v>
      </c>
      <c r="H136" s="13">
        <v>1</v>
      </c>
      <c r="I136" s="13">
        <v>51</v>
      </c>
      <c r="J136" s="66"/>
      <c r="K136" s="66"/>
      <c r="L136" s="66"/>
      <c r="M136" s="64"/>
      <c r="N136" s="66"/>
      <c r="O136" s="64"/>
      <c r="P136" s="33">
        <v>7</v>
      </c>
      <c r="Q136" s="73">
        <f>9-P136</f>
        <v>2</v>
      </c>
      <c r="R136" s="33">
        <v>48</v>
      </c>
      <c r="S136" s="64"/>
      <c r="T136" s="64"/>
      <c r="U136" s="64"/>
      <c r="V136" s="64"/>
      <c r="W136" s="64"/>
      <c r="X136" s="64"/>
      <c r="Y136" s="4">
        <f t="shared" si="14"/>
        <v>3</v>
      </c>
      <c r="Z136" s="4">
        <f t="shared" si="15"/>
        <v>99</v>
      </c>
    </row>
    <row r="137" spans="1:26" s="41" customFormat="1" x14ac:dyDescent="0.3">
      <c r="A137" s="3">
        <v>18</v>
      </c>
      <c r="B137" s="3" t="s">
        <v>372</v>
      </c>
      <c r="C137" s="3" t="s">
        <v>407</v>
      </c>
      <c r="D137" s="63"/>
      <c r="E137" s="64"/>
      <c r="F137" s="64"/>
      <c r="G137" s="64"/>
      <c r="H137" s="64"/>
      <c r="I137" s="64"/>
      <c r="J137" s="66"/>
      <c r="K137" s="66"/>
      <c r="L137" s="66"/>
      <c r="M137" s="13">
        <v>12</v>
      </c>
      <c r="N137" s="13">
        <f>14-M137</f>
        <v>2</v>
      </c>
      <c r="O137" s="13">
        <v>103</v>
      </c>
      <c r="P137" s="64"/>
      <c r="Q137" s="79"/>
      <c r="R137" s="64"/>
      <c r="S137" s="64"/>
      <c r="T137" s="64"/>
      <c r="U137" s="64"/>
      <c r="V137" s="64"/>
      <c r="W137" s="64"/>
      <c r="X137" s="64"/>
      <c r="Y137" s="4">
        <f t="shared" si="14"/>
        <v>2</v>
      </c>
      <c r="Z137" s="4">
        <f t="shared" si="15"/>
        <v>103</v>
      </c>
    </row>
    <row r="138" spans="1:26" x14ac:dyDescent="0.3">
      <c r="A138" s="3">
        <v>19</v>
      </c>
      <c r="B138" s="3" t="s">
        <v>530</v>
      </c>
      <c r="C138" s="3" t="s">
        <v>531</v>
      </c>
      <c r="D138" s="63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13">
        <v>8</v>
      </c>
      <c r="Q138" s="73">
        <f>9-P138</f>
        <v>1</v>
      </c>
      <c r="R138" s="13">
        <v>50</v>
      </c>
      <c r="S138" s="64"/>
      <c r="T138" s="64"/>
      <c r="U138" s="64"/>
      <c r="V138" s="64"/>
      <c r="W138" s="64"/>
      <c r="X138" s="64"/>
      <c r="Y138" s="4">
        <f t="shared" si="14"/>
        <v>1</v>
      </c>
      <c r="Z138" s="4">
        <f t="shared" si="15"/>
        <v>50</v>
      </c>
    </row>
  </sheetData>
  <sortState ref="B35:Z115">
    <sortCondition descending="1" ref="Y35:Y115"/>
    <sortCondition ref="Z35:Z115"/>
  </sortState>
  <mergeCells count="37">
    <mergeCell ref="S2:U2"/>
    <mergeCell ref="D2:F2"/>
    <mergeCell ref="G2:I2"/>
    <mergeCell ref="P118:R118"/>
    <mergeCell ref="Y118:Y119"/>
    <mergeCell ref="D118:F118"/>
    <mergeCell ref="D33:F33"/>
    <mergeCell ref="G33:I33"/>
    <mergeCell ref="G118:I118"/>
    <mergeCell ref="V33:X33"/>
    <mergeCell ref="V118:X118"/>
    <mergeCell ref="Z118:Z119"/>
    <mergeCell ref="J2:L2"/>
    <mergeCell ref="J33:L33"/>
    <mergeCell ref="M118:O118"/>
    <mergeCell ref="J118:L118"/>
    <mergeCell ref="Y2:Y3"/>
    <mergeCell ref="Y33:Y34"/>
    <mergeCell ref="Z33:Z34"/>
    <mergeCell ref="Z2:Z3"/>
    <mergeCell ref="M2:O2"/>
    <mergeCell ref="M33:O33"/>
    <mergeCell ref="P2:R2"/>
    <mergeCell ref="S33:U33"/>
    <mergeCell ref="S118:U118"/>
    <mergeCell ref="P33:R33"/>
    <mergeCell ref="V2:X2"/>
    <mergeCell ref="A2:A3"/>
    <mergeCell ref="B2:B3"/>
    <mergeCell ref="C2:C3"/>
    <mergeCell ref="A118:A119"/>
    <mergeCell ref="B118:B119"/>
    <mergeCell ref="C118:C119"/>
    <mergeCell ref="A117:B117"/>
    <mergeCell ref="A33:A34"/>
    <mergeCell ref="B33:B34"/>
    <mergeCell ref="C33:C34"/>
  </mergeCells>
  <phoneticPr fontId="1" type="noConversion"/>
  <printOptions horizontalCentered="1"/>
  <pageMargins left="0.51181102362204722" right="0.70866141732283472" top="0.19685039370078741" bottom="0.19685039370078741" header="0" footer="0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opLeftCell="A25" zoomScale="85" zoomScaleNormal="85" workbookViewId="0">
      <selection activeCell="Z43" sqref="Z43"/>
    </sheetView>
  </sheetViews>
  <sheetFormatPr defaultRowHeight="16.5" x14ac:dyDescent="0.3"/>
  <cols>
    <col min="3" max="3" width="17" customWidth="1"/>
    <col min="4" max="9" width="9" style="43" hidden="1" customWidth="1"/>
    <col min="10" max="10" width="5.75" style="43" hidden="1" customWidth="1"/>
    <col min="11" max="12" width="9" style="43" hidden="1" customWidth="1"/>
    <col min="13" max="13" width="5.75" style="43" hidden="1" customWidth="1"/>
    <col min="14" max="15" width="9" style="43" hidden="1" customWidth="1"/>
    <col min="16" max="16" width="5.75" style="82" hidden="1" customWidth="1"/>
    <col min="17" max="18" width="9" style="82" hidden="1" customWidth="1"/>
    <col min="19" max="19" width="5.875" style="82" bestFit="1" customWidth="1"/>
    <col min="20" max="21" width="9" style="82"/>
    <col min="22" max="22" width="9" style="43"/>
  </cols>
  <sheetData>
    <row r="1" spans="1:23" ht="17.25" x14ac:dyDescent="0.3">
      <c r="A1" s="1" t="s">
        <v>117</v>
      </c>
      <c r="B1" s="6"/>
      <c r="C1" s="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83"/>
      <c r="Q1" s="83"/>
      <c r="R1" s="83"/>
      <c r="S1" s="83"/>
      <c r="T1" s="83"/>
      <c r="U1" s="83"/>
      <c r="V1" s="10"/>
      <c r="W1" s="10"/>
    </row>
    <row r="2" spans="1:23" ht="17.25" x14ac:dyDescent="0.3">
      <c r="A2" s="88" t="s">
        <v>3</v>
      </c>
      <c r="B2" s="90" t="s">
        <v>0</v>
      </c>
      <c r="C2" s="90" t="s">
        <v>1</v>
      </c>
      <c r="D2" s="103" t="s">
        <v>395</v>
      </c>
      <c r="E2" s="104"/>
      <c r="F2" s="105"/>
      <c r="G2" s="95" t="s">
        <v>396</v>
      </c>
      <c r="H2" s="96"/>
      <c r="I2" s="97"/>
      <c r="J2" s="102" t="s">
        <v>397</v>
      </c>
      <c r="K2" s="102"/>
      <c r="L2" s="102"/>
      <c r="M2" s="102" t="s">
        <v>398</v>
      </c>
      <c r="N2" s="102"/>
      <c r="O2" s="102"/>
      <c r="P2" s="99" t="s">
        <v>613</v>
      </c>
      <c r="Q2" s="100"/>
      <c r="R2" s="101"/>
      <c r="S2" s="99" t="s">
        <v>619</v>
      </c>
      <c r="T2" s="100"/>
      <c r="U2" s="101"/>
      <c r="V2" s="93" t="s">
        <v>75</v>
      </c>
      <c r="W2" s="93" t="s">
        <v>76</v>
      </c>
    </row>
    <row r="3" spans="1:23" ht="17.25" x14ac:dyDescent="0.3">
      <c r="A3" s="89"/>
      <c r="B3" s="91"/>
      <c r="C3" s="91"/>
      <c r="D3" s="38" t="s">
        <v>2</v>
      </c>
      <c r="E3" s="38" t="s">
        <v>75</v>
      </c>
      <c r="F3" s="38" t="s">
        <v>76</v>
      </c>
      <c r="G3" s="38" t="s">
        <v>2</v>
      </c>
      <c r="H3" s="38" t="s">
        <v>75</v>
      </c>
      <c r="I3" s="38" t="s">
        <v>76</v>
      </c>
      <c r="J3" s="38" t="s">
        <v>358</v>
      </c>
      <c r="K3" s="38" t="s">
        <v>359</v>
      </c>
      <c r="L3" s="38" t="s">
        <v>360</v>
      </c>
      <c r="M3" s="52" t="s">
        <v>3</v>
      </c>
      <c r="N3" s="52" t="s">
        <v>75</v>
      </c>
      <c r="O3" s="52" t="s">
        <v>76</v>
      </c>
      <c r="P3" s="81" t="s">
        <v>614</v>
      </c>
      <c r="Q3" s="81" t="s">
        <v>615</v>
      </c>
      <c r="R3" s="81" t="s">
        <v>616</v>
      </c>
      <c r="S3" s="81" t="s">
        <v>3</v>
      </c>
      <c r="T3" s="81" t="s">
        <v>75</v>
      </c>
      <c r="U3" s="81" t="s">
        <v>76</v>
      </c>
      <c r="V3" s="94"/>
      <c r="W3" s="94"/>
    </row>
    <row r="4" spans="1:23" ht="17.25" x14ac:dyDescent="0.3">
      <c r="A4" s="70">
        <v>1</v>
      </c>
      <c r="B4" s="71" t="s">
        <v>83</v>
      </c>
      <c r="C4" s="71" t="s">
        <v>466</v>
      </c>
      <c r="D4" s="12">
        <v>1</v>
      </c>
      <c r="E4" s="12">
        <v>14</v>
      </c>
      <c r="F4" s="12">
        <v>8</v>
      </c>
      <c r="G4" s="13">
        <v>1</v>
      </c>
      <c r="H4" s="13">
        <v>14</v>
      </c>
      <c r="I4" s="13">
        <v>8</v>
      </c>
      <c r="J4" s="13">
        <v>2</v>
      </c>
      <c r="K4" s="13">
        <f>20-J4</f>
        <v>18</v>
      </c>
      <c r="L4" s="13">
        <v>18</v>
      </c>
      <c r="M4" s="33">
        <v>1</v>
      </c>
      <c r="N4" s="33">
        <f t="shared" ref="N4:N15" si="0">27-M4</f>
        <v>26</v>
      </c>
      <c r="O4" s="33">
        <v>10</v>
      </c>
      <c r="P4" s="33">
        <v>1</v>
      </c>
      <c r="Q4" s="33">
        <f>5-P4</f>
        <v>4</v>
      </c>
      <c r="R4" s="33">
        <v>3</v>
      </c>
      <c r="S4" s="33">
        <v>3</v>
      </c>
      <c r="T4" s="33">
        <v>3</v>
      </c>
      <c r="U4" s="33">
        <v>12</v>
      </c>
      <c r="V4" s="13">
        <f t="shared" ref="V4:V38" si="1">E4+H4+K4+N4+Q4+T4</f>
        <v>79</v>
      </c>
      <c r="W4" s="13">
        <f t="shared" ref="W4:W38" si="2">F4+I4+L4+O4+R4+U4</f>
        <v>59</v>
      </c>
    </row>
    <row r="5" spans="1:23" ht="17.25" x14ac:dyDescent="0.3">
      <c r="A5" s="7">
        <v>2</v>
      </c>
      <c r="B5" s="8" t="s">
        <v>84</v>
      </c>
      <c r="C5" s="3" t="s">
        <v>464</v>
      </c>
      <c r="D5" s="12">
        <v>2</v>
      </c>
      <c r="E5" s="12">
        <v>13</v>
      </c>
      <c r="F5" s="12">
        <v>20</v>
      </c>
      <c r="G5" s="13">
        <v>2</v>
      </c>
      <c r="H5" s="13">
        <v>13</v>
      </c>
      <c r="I5" s="13">
        <v>18</v>
      </c>
      <c r="J5" s="50">
        <v>2</v>
      </c>
      <c r="K5" s="50">
        <v>13</v>
      </c>
      <c r="L5" s="50">
        <v>18</v>
      </c>
      <c r="M5" s="33">
        <v>3</v>
      </c>
      <c r="N5" s="33">
        <f t="shared" si="0"/>
        <v>24</v>
      </c>
      <c r="O5" s="33">
        <v>22</v>
      </c>
      <c r="P5" s="33">
        <v>3</v>
      </c>
      <c r="Q5" s="33">
        <f>5-P5</f>
        <v>2</v>
      </c>
      <c r="R5" s="33">
        <v>8</v>
      </c>
      <c r="S5" s="33">
        <v>2</v>
      </c>
      <c r="T5" s="33">
        <v>4</v>
      </c>
      <c r="U5" s="33">
        <v>10</v>
      </c>
      <c r="V5" s="13">
        <f t="shared" si="1"/>
        <v>69</v>
      </c>
      <c r="W5" s="13">
        <f t="shared" si="2"/>
        <v>96</v>
      </c>
    </row>
    <row r="6" spans="1:23" ht="17.25" x14ac:dyDescent="0.3">
      <c r="A6" s="7">
        <v>3</v>
      </c>
      <c r="B6" s="8" t="s">
        <v>85</v>
      </c>
      <c r="C6" s="3" t="s">
        <v>465</v>
      </c>
      <c r="D6" s="12">
        <v>3</v>
      </c>
      <c r="E6" s="12">
        <v>12</v>
      </c>
      <c r="F6" s="14">
        <v>30</v>
      </c>
      <c r="G6" s="13">
        <v>7</v>
      </c>
      <c r="H6" s="13">
        <v>8</v>
      </c>
      <c r="I6" s="13">
        <v>36</v>
      </c>
      <c r="J6" s="13">
        <v>8</v>
      </c>
      <c r="K6" s="13">
        <f t="shared" ref="K6:K13" si="3">20-J6</f>
        <v>12</v>
      </c>
      <c r="L6" s="13">
        <v>75</v>
      </c>
      <c r="M6" s="33">
        <v>4</v>
      </c>
      <c r="N6" s="33">
        <f t="shared" si="0"/>
        <v>23</v>
      </c>
      <c r="O6" s="33">
        <v>22</v>
      </c>
      <c r="P6" s="64"/>
      <c r="Q6" s="64"/>
      <c r="R6" s="64"/>
      <c r="S6" s="64"/>
      <c r="T6" s="64"/>
      <c r="U6" s="64"/>
      <c r="V6" s="13">
        <f t="shared" si="1"/>
        <v>55</v>
      </c>
      <c r="W6" s="13">
        <f t="shared" si="2"/>
        <v>163</v>
      </c>
    </row>
    <row r="7" spans="1:23" ht="17.25" x14ac:dyDescent="0.3">
      <c r="A7" s="7">
        <v>4</v>
      </c>
      <c r="B7" s="8" t="s">
        <v>89</v>
      </c>
      <c r="C7" s="3" t="s">
        <v>466</v>
      </c>
      <c r="D7" s="12">
        <v>7</v>
      </c>
      <c r="E7" s="12">
        <v>8</v>
      </c>
      <c r="F7" s="14">
        <v>40</v>
      </c>
      <c r="G7" s="13">
        <v>4</v>
      </c>
      <c r="H7" s="13">
        <v>11</v>
      </c>
      <c r="I7" s="13">
        <v>26</v>
      </c>
      <c r="J7" s="13">
        <v>5</v>
      </c>
      <c r="K7" s="13">
        <f t="shared" si="3"/>
        <v>15</v>
      </c>
      <c r="L7" s="13">
        <v>49</v>
      </c>
      <c r="M7" s="33">
        <v>12</v>
      </c>
      <c r="N7" s="33">
        <f t="shared" si="0"/>
        <v>15</v>
      </c>
      <c r="O7" s="33">
        <v>75</v>
      </c>
      <c r="P7" s="64"/>
      <c r="Q7" s="64"/>
      <c r="R7" s="64"/>
      <c r="S7" s="64"/>
      <c r="T7" s="64"/>
      <c r="U7" s="64"/>
      <c r="V7" s="13">
        <f t="shared" si="1"/>
        <v>49</v>
      </c>
      <c r="W7" s="13">
        <f t="shared" si="2"/>
        <v>190</v>
      </c>
    </row>
    <row r="8" spans="1:23" ht="17.25" x14ac:dyDescent="0.3">
      <c r="A8" s="7">
        <v>5</v>
      </c>
      <c r="B8" s="8" t="s">
        <v>92</v>
      </c>
      <c r="C8" s="3" t="s">
        <v>468</v>
      </c>
      <c r="D8" s="12">
        <v>10</v>
      </c>
      <c r="E8" s="12">
        <v>5</v>
      </c>
      <c r="F8" s="14">
        <v>61</v>
      </c>
      <c r="G8" s="13">
        <v>5</v>
      </c>
      <c r="H8" s="13">
        <v>10</v>
      </c>
      <c r="I8" s="13">
        <v>35</v>
      </c>
      <c r="J8" s="13">
        <v>11</v>
      </c>
      <c r="K8" s="13">
        <f t="shared" si="3"/>
        <v>9</v>
      </c>
      <c r="L8" s="13">
        <v>106</v>
      </c>
      <c r="M8" s="33">
        <v>8</v>
      </c>
      <c r="N8" s="33">
        <f t="shared" si="0"/>
        <v>19</v>
      </c>
      <c r="O8" s="33">
        <v>49</v>
      </c>
      <c r="P8" s="33">
        <v>4</v>
      </c>
      <c r="Q8" s="33">
        <f>5-P8</f>
        <v>1</v>
      </c>
      <c r="R8" s="33">
        <v>11</v>
      </c>
      <c r="S8" s="33">
        <v>1</v>
      </c>
      <c r="T8" s="33">
        <v>5</v>
      </c>
      <c r="U8" s="33">
        <v>8</v>
      </c>
      <c r="V8" s="13">
        <f t="shared" si="1"/>
        <v>49</v>
      </c>
      <c r="W8" s="13">
        <f t="shared" si="2"/>
        <v>270</v>
      </c>
    </row>
    <row r="9" spans="1:23" ht="17.25" x14ac:dyDescent="0.3">
      <c r="A9" s="7">
        <v>6</v>
      </c>
      <c r="B9" s="8" t="s">
        <v>316</v>
      </c>
      <c r="C9" s="31" t="s">
        <v>467</v>
      </c>
      <c r="D9" s="67"/>
      <c r="E9" s="67"/>
      <c r="F9" s="67"/>
      <c r="G9" s="33">
        <v>3</v>
      </c>
      <c r="H9" s="32">
        <v>12</v>
      </c>
      <c r="I9" s="32">
        <v>21</v>
      </c>
      <c r="J9" s="32">
        <v>6</v>
      </c>
      <c r="K9" s="13">
        <f t="shared" si="3"/>
        <v>14</v>
      </c>
      <c r="L9" s="32">
        <v>60</v>
      </c>
      <c r="M9" s="42">
        <v>7</v>
      </c>
      <c r="N9" s="33">
        <f t="shared" si="0"/>
        <v>20</v>
      </c>
      <c r="O9" s="42">
        <v>44</v>
      </c>
      <c r="P9" s="67"/>
      <c r="Q9" s="64"/>
      <c r="R9" s="67"/>
      <c r="S9" s="67"/>
      <c r="T9" s="67"/>
      <c r="U9" s="67"/>
      <c r="V9" s="13">
        <f t="shared" si="1"/>
        <v>46</v>
      </c>
      <c r="W9" s="13">
        <f t="shared" si="2"/>
        <v>125</v>
      </c>
    </row>
    <row r="10" spans="1:23" ht="17.25" x14ac:dyDescent="0.3">
      <c r="A10" s="7">
        <v>7</v>
      </c>
      <c r="B10" s="8" t="s">
        <v>376</v>
      </c>
      <c r="C10" s="31" t="s">
        <v>469</v>
      </c>
      <c r="D10" s="67"/>
      <c r="E10" s="67"/>
      <c r="F10" s="67"/>
      <c r="G10" s="67"/>
      <c r="H10" s="67"/>
      <c r="I10" s="67"/>
      <c r="J10" s="32">
        <v>7</v>
      </c>
      <c r="K10" s="13">
        <f t="shared" si="3"/>
        <v>13</v>
      </c>
      <c r="L10" s="32">
        <v>64</v>
      </c>
      <c r="M10" s="42">
        <v>2</v>
      </c>
      <c r="N10" s="33">
        <f t="shared" si="0"/>
        <v>25</v>
      </c>
      <c r="O10" s="42">
        <v>17</v>
      </c>
      <c r="P10" s="67"/>
      <c r="Q10" s="64"/>
      <c r="R10" s="67"/>
      <c r="S10" s="67"/>
      <c r="T10" s="67"/>
      <c r="U10" s="67"/>
      <c r="V10" s="13">
        <f t="shared" si="1"/>
        <v>38</v>
      </c>
      <c r="W10" s="13">
        <f t="shared" si="2"/>
        <v>81</v>
      </c>
    </row>
    <row r="11" spans="1:23" ht="17.25" x14ac:dyDescent="0.3">
      <c r="A11" s="7">
        <v>8</v>
      </c>
      <c r="B11" s="8" t="s">
        <v>88</v>
      </c>
      <c r="C11" s="3" t="s">
        <v>470</v>
      </c>
      <c r="D11" s="12">
        <v>6</v>
      </c>
      <c r="E11" s="12">
        <v>9</v>
      </c>
      <c r="F11" s="13">
        <v>40</v>
      </c>
      <c r="G11" s="13">
        <v>9</v>
      </c>
      <c r="H11" s="13">
        <v>6</v>
      </c>
      <c r="I11" s="13">
        <v>40</v>
      </c>
      <c r="J11" s="13">
        <v>19</v>
      </c>
      <c r="K11" s="13">
        <f t="shared" si="3"/>
        <v>1</v>
      </c>
      <c r="L11" s="13">
        <v>177</v>
      </c>
      <c r="M11" s="33">
        <v>5</v>
      </c>
      <c r="N11" s="33">
        <f t="shared" si="0"/>
        <v>22</v>
      </c>
      <c r="O11" s="33">
        <v>28</v>
      </c>
      <c r="P11" s="64"/>
      <c r="Q11" s="64"/>
      <c r="R11" s="64"/>
      <c r="S11" s="64"/>
      <c r="T11" s="64"/>
      <c r="U11" s="64"/>
      <c r="V11" s="13">
        <f t="shared" si="1"/>
        <v>38</v>
      </c>
      <c r="W11" s="13">
        <f t="shared" si="2"/>
        <v>285</v>
      </c>
    </row>
    <row r="12" spans="1:23" ht="17.25" x14ac:dyDescent="0.3">
      <c r="A12" s="7">
        <v>9</v>
      </c>
      <c r="B12" s="8" t="s">
        <v>90</v>
      </c>
      <c r="C12" s="3" t="s">
        <v>113</v>
      </c>
      <c r="D12" s="12">
        <v>8</v>
      </c>
      <c r="E12" s="12">
        <v>7</v>
      </c>
      <c r="F12" s="14">
        <v>55</v>
      </c>
      <c r="G12" s="13">
        <v>10</v>
      </c>
      <c r="H12" s="13">
        <v>5</v>
      </c>
      <c r="I12" s="13">
        <v>50</v>
      </c>
      <c r="J12" s="13">
        <v>10</v>
      </c>
      <c r="K12" s="13">
        <f t="shared" si="3"/>
        <v>10</v>
      </c>
      <c r="L12" s="13">
        <v>103</v>
      </c>
      <c r="M12" s="33">
        <v>18</v>
      </c>
      <c r="N12" s="33">
        <f t="shared" si="0"/>
        <v>9</v>
      </c>
      <c r="O12" s="33">
        <v>92</v>
      </c>
      <c r="P12" s="64"/>
      <c r="Q12" s="64"/>
      <c r="R12" s="64"/>
      <c r="S12" s="64"/>
      <c r="T12" s="64"/>
      <c r="U12" s="64"/>
      <c r="V12" s="13">
        <f t="shared" si="1"/>
        <v>31</v>
      </c>
      <c r="W12" s="13">
        <f t="shared" si="2"/>
        <v>300</v>
      </c>
    </row>
    <row r="13" spans="1:23" ht="17.25" x14ac:dyDescent="0.3">
      <c r="A13" s="7">
        <v>10</v>
      </c>
      <c r="B13" s="8" t="s">
        <v>95</v>
      </c>
      <c r="C13" s="3" t="s">
        <v>471</v>
      </c>
      <c r="D13" s="12">
        <v>13</v>
      </c>
      <c r="E13" s="12">
        <v>2</v>
      </c>
      <c r="F13" s="14">
        <v>79</v>
      </c>
      <c r="G13" s="13">
        <v>12</v>
      </c>
      <c r="H13" s="13">
        <v>3</v>
      </c>
      <c r="I13" s="13">
        <v>66</v>
      </c>
      <c r="J13" s="13">
        <v>16</v>
      </c>
      <c r="K13" s="13">
        <f t="shared" si="3"/>
        <v>4</v>
      </c>
      <c r="L13" s="13">
        <v>141</v>
      </c>
      <c r="M13" s="33">
        <v>11</v>
      </c>
      <c r="N13" s="33">
        <f t="shared" si="0"/>
        <v>16</v>
      </c>
      <c r="O13" s="33">
        <v>73</v>
      </c>
      <c r="P13" s="33">
        <v>2</v>
      </c>
      <c r="Q13" s="33">
        <f>5-P13</f>
        <v>3</v>
      </c>
      <c r="R13" s="33">
        <v>8</v>
      </c>
      <c r="S13" s="33">
        <v>4</v>
      </c>
      <c r="T13" s="33">
        <v>2</v>
      </c>
      <c r="U13" s="33">
        <v>15</v>
      </c>
      <c r="V13" s="13">
        <f t="shared" si="1"/>
        <v>30</v>
      </c>
      <c r="W13" s="13">
        <f t="shared" si="2"/>
        <v>382</v>
      </c>
    </row>
    <row r="14" spans="1:23" ht="17.25" x14ac:dyDescent="0.3">
      <c r="A14" s="7">
        <v>11</v>
      </c>
      <c r="B14" s="8" t="s">
        <v>532</v>
      </c>
      <c r="C14" s="3" t="s">
        <v>533</v>
      </c>
      <c r="D14" s="62"/>
      <c r="E14" s="62"/>
      <c r="F14" s="62"/>
      <c r="G14" s="64"/>
      <c r="H14" s="64"/>
      <c r="I14" s="64"/>
      <c r="J14" s="64"/>
      <c r="K14" s="64"/>
      <c r="L14" s="64"/>
      <c r="M14" s="33">
        <v>6</v>
      </c>
      <c r="N14" s="33">
        <f t="shared" si="0"/>
        <v>21</v>
      </c>
      <c r="O14" s="33">
        <v>39</v>
      </c>
      <c r="P14" s="64"/>
      <c r="Q14" s="64"/>
      <c r="R14" s="64"/>
      <c r="S14" s="64"/>
      <c r="T14" s="64"/>
      <c r="U14" s="64"/>
      <c r="V14" s="13">
        <f t="shared" si="1"/>
        <v>21</v>
      </c>
      <c r="W14" s="13">
        <f t="shared" si="2"/>
        <v>39</v>
      </c>
    </row>
    <row r="15" spans="1:23" ht="17.25" x14ac:dyDescent="0.3">
      <c r="A15" s="7">
        <v>12</v>
      </c>
      <c r="B15" s="8" t="s">
        <v>93</v>
      </c>
      <c r="C15" s="3" t="s">
        <v>114</v>
      </c>
      <c r="D15" s="12">
        <v>11</v>
      </c>
      <c r="E15" s="12">
        <v>4</v>
      </c>
      <c r="F15" s="14">
        <v>64</v>
      </c>
      <c r="G15" s="64"/>
      <c r="H15" s="64"/>
      <c r="I15" s="64"/>
      <c r="J15" s="33">
        <v>14</v>
      </c>
      <c r="K15" s="33">
        <f>20-J15</f>
        <v>6</v>
      </c>
      <c r="L15" s="33">
        <v>136</v>
      </c>
      <c r="M15" s="33">
        <v>16</v>
      </c>
      <c r="N15" s="33">
        <f t="shared" si="0"/>
        <v>11</v>
      </c>
      <c r="O15" s="33">
        <v>89</v>
      </c>
      <c r="P15" s="64"/>
      <c r="Q15" s="64"/>
      <c r="R15" s="64"/>
      <c r="S15" s="64"/>
      <c r="T15" s="64"/>
      <c r="U15" s="64"/>
      <c r="V15" s="13">
        <f t="shared" si="1"/>
        <v>21</v>
      </c>
      <c r="W15" s="13">
        <f t="shared" si="2"/>
        <v>289</v>
      </c>
    </row>
    <row r="16" spans="1:23" ht="17.25" x14ac:dyDescent="0.3">
      <c r="A16" s="7">
        <v>13</v>
      </c>
      <c r="B16" s="8" t="s">
        <v>87</v>
      </c>
      <c r="C16" s="3" t="s">
        <v>472</v>
      </c>
      <c r="D16" s="12">
        <v>5</v>
      </c>
      <c r="E16" s="12">
        <v>10</v>
      </c>
      <c r="F16" s="14">
        <v>33</v>
      </c>
      <c r="G16" s="13">
        <v>5</v>
      </c>
      <c r="H16" s="13">
        <v>10</v>
      </c>
      <c r="I16" s="13">
        <v>35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13">
        <f t="shared" si="1"/>
        <v>20</v>
      </c>
      <c r="W16" s="13">
        <f t="shared" si="2"/>
        <v>68</v>
      </c>
    </row>
    <row r="17" spans="1:23" ht="17.25" x14ac:dyDescent="0.3">
      <c r="A17" s="7">
        <v>14</v>
      </c>
      <c r="B17" s="8" t="s">
        <v>373</v>
      </c>
      <c r="C17" s="31" t="s">
        <v>473</v>
      </c>
      <c r="D17" s="67"/>
      <c r="E17" s="67"/>
      <c r="F17" s="67"/>
      <c r="G17" s="67"/>
      <c r="H17" s="67"/>
      <c r="I17" s="67"/>
      <c r="J17" s="32">
        <v>1</v>
      </c>
      <c r="K17" s="13">
        <f>20-J17</f>
        <v>19</v>
      </c>
      <c r="L17" s="32">
        <v>11</v>
      </c>
      <c r="M17" s="67"/>
      <c r="N17" s="64"/>
      <c r="O17" s="67"/>
      <c r="P17" s="67"/>
      <c r="Q17" s="64"/>
      <c r="R17" s="67"/>
      <c r="S17" s="67"/>
      <c r="T17" s="67"/>
      <c r="U17" s="67"/>
      <c r="V17" s="13">
        <f t="shared" si="1"/>
        <v>19</v>
      </c>
      <c r="W17" s="13">
        <f t="shared" si="2"/>
        <v>11</v>
      </c>
    </row>
    <row r="18" spans="1:23" ht="17.25" x14ac:dyDescent="0.3">
      <c r="A18" s="7">
        <v>15</v>
      </c>
      <c r="B18" s="8" t="s">
        <v>534</v>
      </c>
      <c r="C18" s="3" t="s">
        <v>535</v>
      </c>
      <c r="D18" s="62"/>
      <c r="E18" s="62"/>
      <c r="F18" s="62"/>
      <c r="G18" s="64"/>
      <c r="H18" s="64"/>
      <c r="I18" s="64"/>
      <c r="J18" s="64"/>
      <c r="K18" s="64"/>
      <c r="L18" s="64"/>
      <c r="M18" s="33">
        <v>9</v>
      </c>
      <c r="N18" s="33">
        <f>27-M18</f>
        <v>18</v>
      </c>
      <c r="O18" s="33">
        <v>56</v>
      </c>
      <c r="P18" s="64"/>
      <c r="Q18" s="64"/>
      <c r="R18" s="64"/>
      <c r="S18" s="64"/>
      <c r="T18" s="64"/>
      <c r="U18" s="64"/>
      <c r="V18" s="13">
        <f t="shared" si="1"/>
        <v>18</v>
      </c>
      <c r="W18" s="13">
        <f t="shared" si="2"/>
        <v>56</v>
      </c>
    </row>
    <row r="19" spans="1:23" ht="17.25" x14ac:dyDescent="0.3">
      <c r="A19" s="7">
        <v>16</v>
      </c>
      <c r="B19" s="8" t="s">
        <v>374</v>
      </c>
      <c r="C19" s="31" t="s">
        <v>474</v>
      </c>
      <c r="D19" s="67"/>
      <c r="E19" s="67"/>
      <c r="F19" s="67"/>
      <c r="G19" s="67"/>
      <c r="H19" s="67"/>
      <c r="I19" s="67"/>
      <c r="J19" s="32">
        <v>3</v>
      </c>
      <c r="K19" s="13">
        <f>20-J19</f>
        <v>17</v>
      </c>
      <c r="L19" s="32">
        <v>38</v>
      </c>
      <c r="M19" s="67"/>
      <c r="N19" s="64"/>
      <c r="O19" s="67"/>
      <c r="P19" s="67"/>
      <c r="Q19" s="64"/>
      <c r="R19" s="67"/>
      <c r="S19" s="67"/>
      <c r="T19" s="67"/>
      <c r="U19" s="67"/>
      <c r="V19" s="13">
        <f t="shared" si="1"/>
        <v>17</v>
      </c>
      <c r="W19" s="13">
        <f t="shared" si="2"/>
        <v>38</v>
      </c>
    </row>
    <row r="20" spans="1:23" ht="17.25" x14ac:dyDescent="0.3">
      <c r="A20" s="7">
        <v>17</v>
      </c>
      <c r="B20" s="8" t="s">
        <v>536</v>
      </c>
      <c r="C20" s="3" t="s">
        <v>537</v>
      </c>
      <c r="D20" s="62"/>
      <c r="E20" s="62"/>
      <c r="F20" s="62"/>
      <c r="G20" s="64"/>
      <c r="H20" s="64"/>
      <c r="I20" s="64"/>
      <c r="J20" s="64"/>
      <c r="K20" s="64"/>
      <c r="L20" s="64"/>
      <c r="M20" s="33">
        <v>10</v>
      </c>
      <c r="N20" s="33">
        <f>27-M20</f>
        <v>17</v>
      </c>
      <c r="O20" s="33">
        <v>73</v>
      </c>
      <c r="P20" s="64"/>
      <c r="Q20" s="64"/>
      <c r="R20" s="64"/>
      <c r="S20" s="64"/>
      <c r="T20" s="64"/>
      <c r="U20" s="64"/>
      <c r="V20" s="13">
        <f t="shared" si="1"/>
        <v>17</v>
      </c>
      <c r="W20" s="13">
        <f t="shared" si="2"/>
        <v>73</v>
      </c>
    </row>
    <row r="21" spans="1:23" ht="17.25" x14ac:dyDescent="0.3">
      <c r="A21" s="7">
        <v>18</v>
      </c>
      <c r="B21" s="8" t="s">
        <v>375</v>
      </c>
      <c r="C21" s="31" t="s">
        <v>475</v>
      </c>
      <c r="D21" s="67"/>
      <c r="E21" s="67"/>
      <c r="F21" s="67"/>
      <c r="G21" s="67"/>
      <c r="H21" s="67"/>
      <c r="I21" s="67"/>
      <c r="J21" s="32">
        <v>4</v>
      </c>
      <c r="K21" s="13">
        <f>20-J21</f>
        <v>16</v>
      </c>
      <c r="L21" s="32">
        <v>48</v>
      </c>
      <c r="M21" s="67"/>
      <c r="N21" s="64"/>
      <c r="O21" s="67"/>
      <c r="P21" s="67"/>
      <c r="Q21" s="64"/>
      <c r="R21" s="67"/>
      <c r="S21" s="67"/>
      <c r="T21" s="67"/>
      <c r="U21" s="67"/>
      <c r="V21" s="13">
        <f t="shared" si="1"/>
        <v>16</v>
      </c>
      <c r="W21" s="13">
        <f t="shared" si="2"/>
        <v>48</v>
      </c>
    </row>
    <row r="22" spans="1:23" ht="17.25" x14ac:dyDescent="0.3">
      <c r="A22" s="7">
        <v>19</v>
      </c>
      <c r="B22" s="8" t="s">
        <v>317</v>
      </c>
      <c r="C22" s="31" t="s">
        <v>475</v>
      </c>
      <c r="D22" s="67"/>
      <c r="E22" s="67"/>
      <c r="F22" s="67"/>
      <c r="G22" s="33">
        <v>8</v>
      </c>
      <c r="H22" s="32">
        <v>7</v>
      </c>
      <c r="I22" s="32">
        <v>38</v>
      </c>
      <c r="J22" s="32">
        <v>12</v>
      </c>
      <c r="K22" s="13">
        <f>20-J22</f>
        <v>8</v>
      </c>
      <c r="L22" s="32">
        <v>124</v>
      </c>
      <c r="M22" s="67"/>
      <c r="N22" s="64"/>
      <c r="O22" s="67"/>
      <c r="P22" s="67"/>
      <c r="Q22" s="64"/>
      <c r="R22" s="67"/>
      <c r="S22" s="67"/>
      <c r="T22" s="67"/>
      <c r="U22" s="67"/>
      <c r="V22" s="13">
        <f t="shared" si="1"/>
        <v>15</v>
      </c>
      <c r="W22" s="13">
        <f t="shared" si="2"/>
        <v>162</v>
      </c>
    </row>
    <row r="23" spans="1:23" ht="17.25" x14ac:dyDescent="0.3">
      <c r="A23" s="7">
        <v>20</v>
      </c>
      <c r="B23" s="8" t="s">
        <v>378</v>
      </c>
      <c r="C23" s="31" t="s">
        <v>476</v>
      </c>
      <c r="D23" s="67"/>
      <c r="E23" s="67"/>
      <c r="F23" s="67"/>
      <c r="G23" s="67"/>
      <c r="H23" s="67"/>
      <c r="I23" s="67"/>
      <c r="J23" s="32">
        <v>13</v>
      </c>
      <c r="K23" s="13">
        <f>20-J23</f>
        <v>7</v>
      </c>
      <c r="L23" s="32">
        <v>127</v>
      </c>
      <c r="M23" s="42">
        <v>19</v>
      </c>
      <c r="N23" s="33">
        <f t="shared" ref="N23:N29" si="4">27-M23</f>
        <v>8</v>
      </c>
      <c r="O23" s="42">
        <v>94</v>
      </c>
      <c r="P23" s="67"/>
      <c r="Q23" s="64"/>
      <c r="R23" s="67"/>
      <c r="S23" s="67"/>
      <c r="T23" s="67"/>
      <c r="U23" s="67"/>
      <c r="V23" s="13">
        <f t="shared" si="1"/>
        <v>15</v>
      </c>
      <c r="W23" s="13">
        <f t="shared" si="2"/>
        <v>221</v>
      </c>
    </row>
    <row r="24" spans="1:23" ht="17.25" x14ac:dyDescent="0.3">
      <c r="A24" s="7">
        <v>21</v>
      </c>
      <c r="B24" s="8" t="s">
        <v>91</v>
      </c>
      <c r="C24" s="3" t="s">
        <v>547</v>
      </c>
      <c r="D24" s="12">
        <v>9</v>
      </c>
      <c r="E24" s="12">
        <v>6</v>
      </c>
      <c r="F24" s="14">
        <v>56</v>
      </c>
      <c r="G24" s="13">
        <v>11</v>
      </c>
      <c r="H24" s="13">
        <v>4</v>
      </c>
      <c r="I24" s="13">
        <v>58</v>
      </c>
      <c r="J24" s="64"/>
      <c r="K24" s="64"/>
      <c r="L24" s="64"/>
      <c r="M24" s="33">
        <v>22</v>
      </c>
      <c r="N24" s="33">
        <f t="shared" si="4"/>
        <v>5</v>
      </c>
      <c r="O24" s="33">
        <v>116</v>
      </c>
      <c r="P24" s="64"/>
      <c r="Q24" s="64"/>
      <c r="R24" s="64"/>
      <c r="S24" s="64"/>
      <c r="T24" s="64"/>
      <c r="U24" s="64"/>
      <c r="V24" s="13">
        <f t="shared" si="1"/>
        <v>15</v>
      </c>
      <c r="W24" s="13">
        <f t="shared" si="2"/>
        <v>230</v>
      </c>
    </row>
    <row r="25" spans="1:23" ht="17.25" x14ac:dyDescent="0.3">
      <c r="A25" s="7">
        <v>22</v>
      </c>
      <c r="B25" s="8" t="s">
        <v>379</v>
      </c>
      <c r="C25" s="31" t="s">
        <v>477</v>
      </c>
      <c r="D25" s="67"/>
      <c r="E25" s="67"/>
      <c r="F25" s="67"/>
      <c r="G25" s="67"/>
      <c r="H25" s="67"/>
      <c r="I25" s="67"/>
      <c r="J25" s="32">
        <v>15</v>
      </c>
      <c r="K25" s="13">
        <f>20-J25</f>
        <v>5</v>
      </c>
      <c r="L25" s="32">
        <v>139</v>
      </c>
      <c r="M25" s="42">
        <v>17</v>
      </c>
      <c r="N25" s="33">
        <f t="shared" si="4"/>
        <v>10</v>
      </c>
      <c r="O25" s="42">
        <v>91</v>
      </c>
      <c r="P25" s="67"/>
      <c r="Q25" s="64"/>
      <c r="R25" s="67"/>
      <c r="S25" s="67"/>
      <c r="T25" s="67"/>
      <c r="U25" s="67"/>
      <c r="V25" s="13">
        <f t="shared" si="1"/>
        <v>15</v>
      </c>
      <c r="W25" s="13">
        <f t="shared" si="2"/>
        <v>230</v>
      </c>
    </row>
    <row r="26" spans="1:23" ht="17.25" x14ac:dyDescent="0.3">
      <c r="A26" s="7">
        <v>23</v>
      </c>
      <c r="B26" s="8" t="s">
        <v>538</v>
      </c>
      <c r="C26" s="3" t="s">
        <v>539</v>
      </c>
      <c r="D26" s="62"/>
      <c r="E26" s="62"/>
      <c r="F26" s="62"/>
      <c r="G26" s="64"/>
      <c r="H26" s="64"/>
      <c r="I26" s="64"/>
      <c r="J26" s="64"/>
      <c r="K26" s="64"/>
      <c r="L26" s="64"/>
      <c r="M26" s="33">
        <v>13</v>
      </c>
      <c r="N26" s="33">
        <f t="shared" si="4"/>
        <v>14</v>
      </c>
      <c r="O26" s="33">
        <v>78</v>
      </c>
      <c r="P26" s="64"/>
      <c r="Q26" s="64"/>
      <c r="R26" s="64"/>
      <c r="S26" s="64"/>
      <c r="T26" s="64"/>
      <c r="U26" s="64"/>
      <c r="V26" s="13">
        <f t="shared" si="1"/>
        <v>14</v>
      </c>
      <c r="W26" s="13">
        <f t="shared" si="2"/>
        <v>78</v>
      </c>
    </row>
    <row r="27" spans="1:23" ht="17.25" x14ac:dyDescent="0.3">
      <c r="A27" s="7">
        <v>24</v>
      </c>
      <c r="B27" s="8" t="s">
        <v>540</v>
      </c>
      <c r="C27" s="3" t="s">
        <v>541</v>
      </c>
      <c r="D27" s="62"/>
      <c r="E27" s="62"/>
      <c r="F27" s="62"/>
      <c r="G27" s="64"/>
      <c r="H27" s="64"/>
      <c r="I27" s="64"/>
      <c r="J27" s="64"/>
      <c r="K27" s="64"/>
      <c r="L27" s="64"/>
      <c r="M27" s="33">
        <v>14</v>
      </c>
      <c r="N27" s="33">
        <f t="shared" si="4"/>
        <v>13</v>
      </c>
      <c r="O27" s="33">
        <v>86</v>
      </c>
      <c r="P27" s="64"/>
      <c r="Q27" s="64"/>
      <c r="R27" s="64"/>
      <c r="S27" s="64"/>
      <c r="T27" s="64"/>
      <c r="U27" s="64"/>
      <c r="V27" s="13">
        <f t="shared" si="1"/>
        <v>13</v>
      </c>
      <c r="W27" s="13">
        <f t="shared" si="2"/>
        <v>86</v>
      </c>
    </row>
    <row r="28" spans="1:23" ht="17.25" x14ac:dyDescent="0.3">
      <c r="A28" s="7">
        <v>25</v>
      </c>
      <c r="B28" s="8" t="s">
        <v>542</v>
      </c>
      <c r="C28" s="3" t="s">
        <v>543</v>
      </c>
      <c r="D28" s="62"/>
      <c r="E28" s="62"/>
      <c r="F28" s="62"/>
      <c r="G28" s="64"/>
      <c r="H28" s="64"/>
      <c r="I28" s="64"/>
      <c r="J28" s="64"/>
      <c r="K28" s="64"/>
      <c r="L28" s="64"/>
      <c r="M28" s="33">
        <v>15</v>
      </c>
      <c r="N28" s="33">
        <f t="shared" si="4"/>
        <v>12</v>
      </c>
      <c r="O28" s="33">
        <v>88</v>
      </c>
      <c r="P28" s="64"/>
      <c r="Q28" s="64"/>
      <c r="R28" s="64"/>
      <c r="S28" s="33">
        <v>5</v>
      </c>
      <c r="T28" s="33">
        <v>1</v>
      </c>
      <c r="U28" s="33">
        <v>25</v>
      </c>
      <c r="V28" s="13">
        <f t="shared" si="1"/>
        <v>13</v>
      </c>
      <c r="W28" s="13">
        <f t="shared" si="2"/>
        <v>113</v>
      </c>
    </row>
    <row r="29" spans="1:23" ht="17.25" x14ac:dyDescent="0.3">
      <c r="A29" s="7">
        <v>26</v>
      </c>
      <c r="B29" s="8" t="s">
        <v>94</v>
      </c>
      <c r="C29" s="3" t="s">
        <v>546</v>
      </c>
      <c r="D29" s="12">
        <v>12</v>
      </c>
      <c r="E29" s="12">
        <v>3</v>
      </c>
      <c r="F29" s="14">
        <v>71</v>
      </c>
      <c r="G29" s="13">
        <v>14</v>
      </c>
      <c r="H29" s="13">
        <v>1</v>
      </c>
      <c r="I29" s="13">
        <v>90</v>
      </c>
      <c r="J29" s="13">
        <v>18</v>
      </c>
      <c r="K29" s="13">
        <f>20-J29</f>
        <v>2</v>
      </c>
      <c r="L29" s="13">
        <v>174</v>
      </c>
      <c r="M29" s="33">
        <v>20</v>
      </c>
      <c r="N29" s="33">
        <f t="shared" si="4"/>
        <v>7</v>
      </c>
      <c r="O29" s="33">
        <v>100</v>
      </c>
      <c r="P29" s="64"/>
      <c r="Q29" s="64"/>
      <c r="R29" s="64"/>
      <c r="S29" s="64"/>
      <c r="T29" s="64"/>
      <c r="U29" s="64"/>
      <c r="V29" s="13">
        <f t="shared" si="1"/>
        <v>13</v>
      </c>
      <c r="W29" s="13">
        <f t="shared" si="2"/>
        <v>435</v>
      </c>
    </row>
    <row r="30" spans="1:23" ht="17.25" x14ac:dyDescent="0.3">
      <c r="A30" s="7">
        <v>27</v>
      </c>
      <c r="B30" s="8" t="s">
        <v>86</v>
      </c>
      <c r="C30" s="3" t="s">
        <v>475</v>
      </c>
      <c r="D30" s="12">
        <v>4</v>
      </c>
      <c r="E30" s="12">
        <v>11</v>
      </c>
      <c r="F30" s="12">
        <v>31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13">
        <f t="shared" si="1"/>
        <v>11</v>
      </c>
      <c r="W30" s="13">
        <f t="shared" si="2"/>
        <v>31</v>
      </c>
    </row>
    <row r="31" spans="1:23" ht="17.25" x14ac:dyDescent="0.3">
      <c r="A31" s="7">
        <v>28</v>
      </c>
      <c r="B31" s="8" t="s">
        <v>377</v>
      </c>
      <c r="C31" s="31" t="s">
        <v>478</v>
      </c>
      <c r="D31" s="67"/>
      <c r="E31" s="67"/>
      <c r="F31" s="67"/>
      <c r="G31" s="67"/>
      <c r="H31" s="67"/>
      <c r="I31" s="67"/>
      <c r="J31" s="32">
        <v>9</v>
      </c>
      <c r="K31" s="13">
        <f>20-J31</f>
        <v>11</v>
      </c>
      <c r="L31" s="32">
        <v>80</v>
      </c>
      <c r="M31" s="67"/>
      <c r="N31" s="64"/>
      <c r="O31" s="67"/>
      <c r="P31" s="67"/>
      <c r="Q31" s="64"/>
      <c r="R31" s="67"/>
      <c r="S31" s="67"/>
      <c r="T31" s="67"/>
      <c r="U31" s="67"/>
      <c r="V31" s="13">
        <f t="shared" si="1"/>
        <v>11</v>
      </c>
      <c r="W31" s="13">
        <f t="shared" si="2"/>
        <v>80</v>
      </c>
    </row>
    <row r="32" spans="1:23" ht="17.25" x14ac:dyDescent="0.3">
      <c r="A32" s="7">
        <v>29</v>
      </c>
      <c r="B32" s="8" t="s">
        <v>544</v>
      </c>
      <c r="C32" s="3" t="s">
        <v>545</v>
      </c>
      <c r="D32" s="62"/>
      <c r="E32" s="62"/>
      <c r="F32" s="62"/>
      <c r="G32" s="64"/>
      <c r="H32" s="64"/>
      <c r="I32" s="64"/>
      <c r="J32" s="64"/>
      <c r="K32" s="64"/>
      <c r="L32" s="64"/>
      <c r="M32" s="33">
        <v>21</v>
      </c>
      <c r="N32" s="33">
        <f>27-M32</f>
        <v>6</v>
      </c>
      <c r="O32" s="33">
        <v>113</v>
      </c>
      <c r="P32" s="64"/>
      <c r="Q32" s="64"/>
      <c r="R32" s="64"/>
      <c r="S32" s="64"/>
      <c r="T32" s="64"/>
      <c r="U32" s="64"/>
      <c r="V32" s="13">
        <f t="shared" si="1"/>
        <v>6</v>
      </c>
      <c r="W32" s="13">
        <f t="shared" si="2"/>
        <v>113</v>
      </c>
    </row>
    <row r="33" spans="1:23" ht="17.25" x14ac:dyDescent="0.3">
      <c r="A33" s="7">
        <v>30</v>
      </c>
      <c r="B33" s="8" t="s">
        <v>548</v>
      </c>
      <c r="C33" s="3" t="s">
        <v>549</v>
      </c>
      <c r="D33" s="62"/>
      <c r="E33" s="62"/>
      <c r="F33" s="62"/>
      <c r="G33" s="64"/>
      <c r="H33" s="64"/>
      <c r="I33" s="64"/>
      <c r="J33" s="64"/>
      <c r="K33" s="64"/>
      <c r="L33" s="64"/>
      <c r="M33" s="33">
        <v>23</v>
      </c>
      <c r="N33" s="33">
        <f>27-M33</f>
        <v>4</v>
      </c>
      <c r="O33" s="33">
        <v>120</v>
      </c>
      <c r="P33" s="64"/>
      <c r="Q33" s="64"/>
      <c r="R33" s="64"/>
      <c r="S33" s="64"/>
      <c r="T33" s="64"/>
      <c r="U33" s="64"/>
      <c r="V33" s="13">
        <f t="shared" si="1"/>
        <v>4</v>
      </c>
      <c r="W33" s="13">
        <f t="shared" si="2"/>
        <v>120</v>
      </c>
    </row>
    <row r="34" spans="1:23" ht="17.25" x14ac:dyDescent="0.3">
      <c r="A34" s="7">
        <v>31</v>
      </c>
      <c r="B34" s="8" t="s">
        <v>550</v>
      </c>
      <c r="C34" s="3" t="s">
        <v>549</v>
      </c>
      <c r="D34" s="62"/>
      <c r="E34" s="62"/>
      <c r="F34" s="62"/>
      <c r="G34" s="64"/>
      <c r="H34" s="64"/>
      <c r="I34" s="64"/>
      <c r="J34" s="64"/>
      <c r="K34" s="64"/>
      <c r="L34" s="64"/>
      <c r="M34" s="33">
        <v>24</v>
      </c>
      <c r="N34" s="33">
        <f>27-M34</f>
        <v>3</v>
      </c>
      <c r="O34" s="33">
        <v>122</v>
      </c>
      <c r="P34" s="64"/>
      <c r="Q34" s="64"/>
      <c r="R34" s="64"/>
      <c r="S34" s="64"/>
      <c r="T34" s="64"/>
      <c r="U34" s="64"/>
      <c r="V34" s="13">
        <f t="shared" si="1"/>
        <v>3</v>
      </c>
      <c r="W34" s="13">
        <f t="shared" si="2"/>
        <v>122</v>
      </c>
    </row>
    <row r="35" spans="1:23" ht="17.25" x14ac:dyDescent="0.3">
      <c r="A35" s="7">
        <v>32</v>
      </c>
      <c r="B35" s="8" t="s">
        <v>380</v>
      </c>
      <c r="C35" s="31" t="s">
        <v>479</v>
      </c>
      <c r="D35" s="67"/>
      <c r="E35" s="67"/>
      <c r="F35" s="67"/>
      <c r="G35" s="67"/>
      <c r="H35" s="67"/>
      <c r="I35" s="67"/>
      <c r="J35" s="32">
        <v>17</v>
      </c>
      <c r="K35" s="13">
        <f>20-J35</f>
        <v>3</v>
      </c>
      <c r="L35" s="32">
        <v>162</v>
      </c>
      <c r="M35" s="67"/>
      <c r="N35" s="64"/>
      <c r="O35" s="67"/>
      <c r="P35" s="67"/>
      <c r="Q35" s="64"/>
      <c r="R35" s="67"/>
      <c r="S35" s="67"/>
      <c r="T35" s="67"/>
      <c r="U35" s="67"/>
      <c r="V35" s="13">
        <f t="shared" si="1"/>
        <v>3</v>
      </c>
      <c r="W35" s="13">
        <f t="shared" si="2"/>
        <v>162</v>
      </c>
    </row>
    <row r="36" spans="1:23" ht="17.25" x14ac:dyDescent="0.3">
      <c r="A36" s="7">
        <v>33</v>
      </c>
      <c r="B36" s="8" t="s">
        <v>96</v>
      </c>
      <c r="C36" s="3" t="s">
        <v>115</v>
      </c>
      <c r="D36" s="12">
        <v>14</v>
      </c>
      <c r="E36" s="12">
        <v>1</v>
      </c>
      <c r="F36" s="12">
        <v>100</v>
      </c>
      <c r="G36" s="13">
        <v>13</v>
      </c>
      <c r="H36" s="13">
        <v>2</v>
      </c>
      <c r="I36" s="13">
        <v>81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">
        <f t="shared" si="1"/>
        <v>3</v>
      </c>
      <c r="W36" s="13">
        <f t="shared" si="2"/>
        <v>181</v>
      </c>
    </row>
    <row r="37" spans="1:23" ht="17.25" x14ac:dyDescent="0.3">
      <c r="A37" s="7">
        <v>34</v>
      </c>
      <c r="B37" s="8" t="s">
        <v>551</v>
      </c>
      <c r="C37" s="3" t="s">
        <v>552</v>
      </c>
      <c r="D37" s="62"/>
      <c r="E37" s="62"/>
      <c r="F37" s="62"/>
      <c r="G37" s="64"/>
      <c r="H37" s="64"/>
      <c r="I37" s="64"/>
      <c r="J37" s="64"/>
      <c r="K37" s="64"/>
      <c r="L37" s="64"/>
      <c r="M37" s="33">
        <v>25</v>
      </c>
      <c r="N37" s="33">
        <f>27-M37</f>
        <v>2</v>
      </c>
      <c r="O37" s="33">
        <v>135</v>
      </c>
      <c r="P37" s="64"/>
      <c r="Q37" s="64"/>
      <c r="R37" s="64"/>
      <c r="S37" s="64"/>
      <c r="T37" s="64"/>
      <c r="U37" s="64"/>
      <c r="V37" s="13">
        <f t="shared" si="1"/>
        <v>2</v>
      </c>
      <c r="W37" s="13">
        <f t="shared" si="2"/>
        <v>135</v>
      </c>
    </row>
    <row r="38" spans="1:23" ht="17.25" x14ac:dyDescent="0.3">
      <c r="A38" s="7">
        <v>35</v>
      </c>
      <c r="B38" s="8" t="s">
        <v>553</v>
      </c>
      <c r="C38" s="3" t="s">
        <v>554</v>
      </c>
      <c r="D38" s="62"/>
      <c r="E38" s="62"/>
      <c r="F38" s="62"/>
      <c r="G38" s="64"/>
      <c r="H38" s="64"/>
      <c r="I38" s="64"/>
      <c r="J38" s="64"/>
      <c r="K38" s="64"/>
      <c r="L38" s="64"/>
      <c r="M38" s="33">
        <v>26</v>
      </c>
      <c r="N38" s="33">
        <f>27-M38</f>
        <v>1</v>
      </c>
      <c r="O38" s="33">
        <v>162</v>
      </c>
      <c r="P38" s="64"/>
      <c r="Q38" s="64"/>
      <c r="R38" s="64"/>
      <c r="S38" s="64"/>
      <c r="T38" s="64"/>
      <c r="U38" s="64"/>
      <c r="V38" s="13">
        <f t="shared" si="1"/>
        <v>1</v>
      </c>
      <c r="W38" s="13">
        <f t="shared" si="2"/>
        <v>162</v>
      </c>
    </row>
    <row r="39" spans="1:23" x14ac:dyDescent="0.3">
      <c r="A39" s="77"/>
      <c r="B39" s="77"/>
      <c r="C39" s="77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84"/>
      <c r="Q39" s="84"/>
      <c r="R39" s="84"/>
      <c r="S39" s="84"/>
      <c r="T39" s="84"/>
      <c r="U39" s="84"/>
      <c r="V39" s="78"/>
      <c r="W39" s="77"/>
    </row>
    <row r="40" spans="1:23" ht="17.25" x14ac:dyDescent="0.3">
      <c r="A40" s="1" t="s">
        <v>116</v>
      </c>
      <c r="B40" s="23"/>
      <c r="C40" s="2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49"/>
      <c r="Q40" s="49"/>
      <c r="R40" s="49"/>
      <c r="S40" s="49"/>
      <c r="T40" s="49"/>
      <c r="U40" s="49"/>
      <c r="V40" s="26"/>
      <c r="W40" s="26"/>
    </row>
    <row r="41" spans="1:23" ht="17.25" x14ac:dyDescent="0.3">
      <c r="A41" s="86" t="s">
        <v>3</v>
      </c>
      <c r="B41" s="87" t="s">
        <v>0</v>
      </c>
      <c r="C41" s="87" t="s">
        <v>1</v>
      </c>
      <c r="D41" s="103" t="s">
        <v>395</v>
      </c>
      <c r="E41" s="104"/>
      <c r="F41" s="105"/>
      <c r="G41" s="95" t="s">
        <v>396</v>
      </c>
      <c r="H41" s="96"/>
      <c r="I41" s="97"/>
      <c r="J41" s="102" t="s">
        <v>397</v>
      </c>
      <c r="K41" s="102"/>
      <c r="L41" s="102"/>
      <c r="M41" s="102" t="s">
        <v>398</v>
      </c>
      <c r="N41" s="102"/>
      <c r="O41" s="102"/>
      <c r="P41" s="99" t="s">
        <v>613</v>
      </c>
      <c r="Q41" s="100"/>
      <c r="R41" s="101"/>
      <c r="S41" s="99" t="s">
        <v>619</v>
      </c>
      <c r="T41" s="100"/>
      <c r="U41" s="101"/>
      <c r="V41" s="98" t="s">
        <v>75</v>
      </c>
      <c r="W41" s="98" t="s">
        <v>76</v>
      </c>
    </row>
    <row r="42" spans="1:23" ht="17.25" x14ac:dyDescent="0.3">
      <c r="A42" s="86"/>
      <c r="B42" s="87"/>
      <c r="C42" s="87"/>
      <c r="D42" s="38" t="s">
        <v>2</v>
      </c>
      <c r="E42" s="38" t="s">
        <v>75</v>
      </c>
      <c r="F42" s="38" t="s">
        <v>76</v>
      </c>
      <c r="G42" s="38" t="s">
        <v>2</v>
      </c>
      <c r="H42" s="38" t="s">
        <v>75</v>
      </c>
      <c r="I42" s="38" t="s">
        <v>76</v>
      </c>
      <c r="J42" s="38" t="s">
        <v>358</v>
      </c>
      <c r="K42" s="38" t="s">
        <v>359</v>
      </c>
      <c r="L42" s="38" t="s">
        <v>360</v>
      </c>
      <c r="M42" s="52" t="s">
        <v>3</v>
      </c>
      <c r="N42" s="52" t="s">
        <v>75</v>
      </c>
      <c r="O42" s="52" t="s">
        <v>76</v>
      </c>
      <c r="P42" s="81" t="s">
        <v>614</v>
      </c>
      <c r="Q42" s="81" t="s">
        <v>615</v>
      </c>
      <c r="R42" s="81" t="s">
        <v>616</v>
      </c>
      <c r="S42" s="81" t="s">
        <v>3</v>
      </c>
      <c r="T42" s="81" t="s">
        <v>75</v>
      </c>
      <c r="U42" s="81" t="s">
        <v>76</v>
      </c>
      <c r="V42" s="98"/>
      <c r="W42" s="98"/>
    </row>
    <row r="43" spans="1:23" ht="17.25" x14ac:dyDescent="0.3">
      <c r="A43" s="70">
        <v>1</v>
      </c>
      <c r="B43" s="71" t="s">
        <v>118</v>
      </c>
      <c r="C43" s="71" t="s">
        <v>147</v>
      </c>
      <c r="D43" s="12">
        <v>1</v>
      </c>
      <c r="E43" s="12">
        <v>30</v>
      </c>
      <c r="F43" s="12">
        <v>11</v>
      </c>
      <c r="G43" s="13">
        <v>1</v>
      </c>
      <c r="H43" s="13">
        <v>31</v>
      </c>
      <c r="I43" s="13">
        <v>10</v>
      </c>
      <c r="J43" s="33">
        <v>1</v>
      </c>
      <c r="K43" s="33">
        <f t="shared" ref="K43:K48" si="5">23-J43</f>
        <v>22</v>
      </c>
      <c r="L43" s="33">
        <v>11</v>
      </c>
      <c r="M43" s="33">
        <v>1</v>
      </c>
      <c r="N43" s="33">
        <f t="shared" ref="N43:N52" si="6">26-M43</f>
        <v>25</v>
      </c>
      <c r="O43" s="33">
        <v>8</v>
      </c>
      <c r="P43" s="33">
        <v>1</v>
      </c>
      <c r="Q43" s="33">
        <f>8-P43</f>
        <v>7</v>
      </c>
      <c r="R43" s="33">
        <v>4</v>
      </c>
      <c r="S43" s="33">
        <v>1</v>
      </c>
      <c r="T43" s="33">
        <f>13-S43</f>
        <v>12</v>
      </c>
      <c r="U43" s="33">
        <v>5</v>
      </c>
      <c r="V43" s="13">
        <f t="shared" ref="V43:V83" si="7">E43+H43+K43+N43+Q43+T43</f>
        <v>127</v>
      </c>
      <c r="W43" s="13">
        <f t="shared" ref="W43:W83" si="8">F43+I43+L43+O43+R43+U43</f>
        <v>49</v>
      </c>
    </row>
    <row r="44" spans="1:23" ht="17.25" x14ac:dyDescent="0.3">
      <c r="A44" s="70">
        <v>2</v>
      </c>
      <c r="B44" s="71" t="s">
        <v>120</v>
      </c>
      <c r="C44" s="71" t="s">
        <v>149</v>
      </c>
      <c r="D44" s="14">
        <v>3</v>
      </c>
      <c r="E44" s="12">
        <v>28</v>
      </c>
      <c r="F44" s="14">
        <v>51</v>
      </c>
      <c r="G44" s="13">
        <v>4</v>
      </c>
      <c r="H44" s="13">
        <v>28</v>
      </c>
      <c r="I44" s="13">
        <v>32</v>
      </c>
      <c r="J44" s="33">
        <v>2</v>
      </c>
      <c r="K44" s="33">
        <f t="shared" si="5"/>
        <v>21</v>
      </c>
      <c r="L44" s="33">
        <v>27</v>
      </c>
      <c r="M44" s="33">
        <v>2</v>
      </c>
      <c r="N44" s="33">
        <f t="shared" si="6"/>
        <v>24</v>
      </c>
      <c r="O44" s="33">
        <v>26</v>
      </c>
      <c r="P44" s="33">
        <v>3</v>
      </c>
      <c r="Q44" s="33">
        <f>8-P44</f>
        <v>5</v>
      </c>
      <c r="R44" s="33">
        <v>10</v>
      </c>
      <c r="S44" s="33">
        <v>2</v>
      </c>
      <c r="T44" s="33">
        <f>13-S44</f>
        <v>11</v>
      </c>
      <c r="U44" s="33">
        <v>18</v>
      </c>
      <c r="V44" s="13">
        <f t="shared" si="7"/>
        <v>117</v>
      </c>
      <c r="W44" s="13">
        <f t="shared" si="8"/>
        <v>164</v>
      </c>
    </row>
    <row r="45" spans="1:23" ht="17.25" x14ac:dyDescent="0.3">
      <c r="A45" s="7">
        <v>3</v>
      </c>
      <c r="B45" s="8" t="s">
        <v>125</v>
      </c>
      <c r="C45" s="3" t="s">
        <v>153</v>
      </c>
      <c r="D45" s="12">
        <v>8</v>
      </c>
      <c r="E45" s="12">
        <v>23</v>
      </c>
      <c r="F45" s="14">
        <v>78</v>
      </c>
      <c r="G45" s="13">
        <v>2</v>
      </c>
      <c r="H45" s="13">
        <v>30</v>
      </c>
      <c r="I45" s="13">
        <v>22</v>
      </c>
      <c r="J45" s="33">
        <v>4</v>
      </c>
      <c r="K45" s="33">
        <f t="shared" si="5"/>
        <v>19</v>
      </c>
      <c r="L45" s="33">
        <v>49</v>
      </c>
      <c r="M45" s="33">
        <v>3</v>
      </c>
      <c r="N45" s="33">
        <f t="shared" si="6"/>
        <v>23</v>
      </c>
      <c r="O45" s="33">
        <v>32</v>
      </c>
      <c r="P45" s="33">
        <v>4</v>
      </c>
      <c r="Q45" s="33">
        <f>8-P45</f>
        <v>4</v>
      </c>
      <c r="R45" s="33">
        <v>10</v>
      </c>
      <c r="S45" s="33">
        <v>3</v>
      </c>
      <c r="T45" s="33">
        <f>13-S45</f>
        <v>10</v>
      </c>
      <c r="U45" s="33">
        <v>18</v>
      </c>
      <c r="V45" s="13">
        <f t="shared" si="7"/>
        <v>109</v>
      </c>
      <c r="W45" s="13">
        <f t="shared" si="8"/>
        <v>209</v>
      </c>
    </row>
    <row r="46" spans="1:23" ht="17.25" x14ac:dyDescent="0.3">
      <c r="A46" s="7">
        <v>4</v>
      </c>
      <c r="B46" s="8" t="s">
        <v>123</v>
      </c>
      <c r="C46" s="3" t="s">
        <v>152</v>
      </c>
      <c r="D46" s="14">
        <v>6</v>
      </c>
      <c r="E46" s="12">
        <v>25</v>
      </c>
      <c r="F46" s="12">
        <v>72</v>
      </c>
      <c r="G46" s="13">
        <v>3</v>
      </c>
      <c r="H46" s="13">
        <v>29</v>
      </c>
      <c r="I46" s="13">
        <v>32</v>
      </c>
      <c r="J46" s="33">
        <v>3</v>
      </c>
      <c r="K46" s="33">
        <f t="shared" si="5"/>
        <v>20</v>
      </c>
      <c r="L46" s="33">
        <v>32</v>
      </c>
      <c r="M46" s="33">
        <v>7</v>
      </c>
      <c r="N46" s="33">
        <f t="shared" si="6"/>
        <v>19</v>
      </c>
      <c r="O46" s="33">
        <v>42</v>
      </c>
      <c r="P46" s="33">
        <v>5</v>
      </c>
      <c r="Q46" s="33">
        <f>8-P46</f>
        <v>3</v>
      </c>
      <c r="R46" s="33">
        <v>16</v>
      </c>
      <c r="S46" s="33">
        <v>4</v>
      </c>
      <c r="T46" s="33">
        <f>13-S46</f>
        <v>9</v>
      </c>
      <c r="U46" s="33">
        <v>21</v>
      </c>
      <c r="V46" s="13">
        <f t="shared" si="7"/>
        <v>105</v>
      </c>
      <c r="W46" s="13">
        <f t="shared" si="8"/>
        <v>215</v>
      </c>
    </row>
    <row r="47" spans="1:23" ht="17.25" x14ac:dyDescent="0.3">
      <c r="A47" s="7">
        <v>5</v>
      </c>
      <c r="B47" s="8" t="s">
        <v>122</v>
      </c>
      <c r="C47" s="3" t="s">
        <v>151</v>
      </c>
      <c r="D47" s="12">
        <v>5</v>
      </c>
      <c r="E47" s="12">
        <v>26</v>
      </c>
      <c r="F47" s="14">
        <v>61</v>
      </c>
      <c r="G47" s="13">
        <v>8</v>
      </c>
      <c r="H47" s="13">
        <v>24</v>
      </c>
      <c r="I47" s="13">
        <v>47</v>
      </c>
      <c r="J47" s="33">
        <v>5</v>
      </c>
      <c r="K47" s="33">
        <f t="shared" si="5"/>
        <v>18</v>
      </c>
      <c r="L47" s="33">
        <v>52</v>
      </c>
      <c r="M47" s="33">
        <v>5</v>
      </c>
      <c r="N47" s="33">
        <f t="shared" si="6"/>
        <v>21</v>
      </c>
      <c r="O47" s="33">
        <v>39</v>
      </c>
      <c r="P47" s="33">
        <v>6</v>
      </c>
      <c r="Q47" s="33">
        <f>8-P47</f>
        <v>2</v>
      </c>
      <c r="R47" s="33">
        <v>16</v>
      </c>
      <c r="S47" s="33">
        <v>7</v>
      </c>
      <c r="T47" s="33">
        <f>13-S47</f>
        <v>6</v>
      </c>
      <c r="U47" s="33">
        <v>31</v>
      </c>
      <c r="V47" s="13">
        <f t="shared" si="7"/>
        <v>97</v>
      </c>
      <c r="W47" s="13">
        <f t="shared" si="8"/>
        <v>246</v>
      </c>
    </row>
    <row r="48" spans="1:23" ht="17.25" x14ac:dyDescent="0.3">
      <c r="A48" s="7">
        <v>6</v>
      </c>
      <c r="B48" s="8" t="s">
        <v>119</v>
      </c>
      <c r="C48" s="3" t="s">
        <v>148</v>
      </c>
      <c r="D48" s="12">
        <v>2</v>
      </c>
      <c r="E48" s="12">
        <v>29</v>
      </c>
      <c r="F48" s="12">
        <v>42</v>
      </c>
      <c r="G48" s="13">
        <v>6</v>
      </c>
      <c r="H48" s="13">
        <v>26</v>
      </c>
      <c r="I48" s="13">
        <v>39</v>
      </c>
      <c r="J48" s="33">
        <v>6</v>
      </c>
      <c r="K48" s="33">
        <f t="shared" si="5"/>
        <v>17</v>
      </c>
      <c r="L48" s="33">
        <v>60</v>
      </c>
      <c r="M48" s="33">
        <v>6</v>
      </c>
      <c r="N48" s="33">
        <f t="shared" si="6"/>
        <v>20</v>
      </c>
      <c r="O48" s="33">
        <v>41</v>
      </c>
      <c r="P48" s="64"/>
      <c r="Q48" s="64"/>
      <c r="R48" s="64"/>
      <c r="S48" s="64"/>
      <c r="T48" s="64"/>
      <c r="U48" s="64"/>
      <c r="V48" s="13">
        <f t="shared" si="7"/>
        <v>92</v>
      </c>
      <c r="W48" s="13">
        <f t="shared" si="8"/>
        <v>182</v>
      </c>
    </row>
    <row r="49" spans="1:23" ht="17.25" x14ac:dyDescent="0.3">
      <c r="A49" s="7">
        <v>7</v>
      </c>
      <c r="B49" s="8" t="s">
        <v>126</v>
      </c>
      <c r="C49" s="3" t="s">
        <v>480</v>
      </c>
      <c r="D49" s="14">
        <v>9</v>
      </c>
      <c r="E49" s="12">
        <v>22</v>
      </c>
      <c r="F49" s="14">
        <v>89</v>
      </c>
      <c r="G49" s="13">
        <v>10</v>
      </c>
      <c r="H49" s="13">
        <v>22</v>
      </c>
      <c r="I49" s="13">
        <v>61</v>
      </c>
      <c r="J49" s="50">
        <v>10</v>
      </c>
      <c r="K49" s="50">
        <v>22</v>
      </c>
      <c r="L49" s="50">
        <v>61</v>
      </c>
      <c r="M49" s="33">
        <v>10</v>
      </c>
      <c r="N49" s="33">
        <f t="shared" si="6"/>
        <v>16</v>
      </c>
      <c r="O49" s="33">
        <v>63</v>
      </c>
      <c r="P49" s="64"/>
      <c r="Q49" s="64"/>
      <c r="R49" s="64"/>
      <c r="S49" s="64"/>
      <c r="T49" s="64"/>
      <c r="U49" s="64"/>
      <c r="V49" s="13">
        <f t="shared" si="7"/>
        <v>82</v>
      </c>
      <c r="W49" s="13">
        <f t="shared" si="8"/>
        <v>274</v>
      </c>
    </row>
    <row r="50" spans="1:23" ht="17.25" x14ac:dyDescent="0.3">
      <c r="A50" s="7">
        <v>8</v>
      </c>
      <c r="B50" s="8" t="s">
        <v>130</v>
      </c>
      <c r="C50" s="3" t="s">
        <v>156</v>
      </c>
      <c r="D50" s="12">
        <v>13</v>
      </c>
      <c r="E50" s="12">
        <v>18</v>
      </c>
      <c r="F50" s="14">
        <v>115</v>
      </c>
      <c r="G50" s="13">
        <v>13</v>
      </c>
      <c r="H50" s="13">
        <v>19</v>
      </c>
      <c r="I50" s="13">
        <v>66</v>
      </c>
      <c r="J50" s="33">
        <v>7</v>
      </c>
      <c r="K50" s="33">
        <f>23-J50</f>
        <v>16</v>
      </c>
      <c r="L50" s="33">
        <v>69</v>
      </c>
      <c r="M50" s="33">
        <v>14</v>
      </c>
      <c r="N50" s="33">
        <f t="shared" si="6"/>
        <v>12</v>
      </c>
      <c r="O50" s="33">
        <v>90</v>
      </c>
      <c r="P50" s="33">
        <v>2</v>
      </c>
      <c r="Q50" s="33">
        <f>8-P50</f>
        <v>6</v>
      </c>
      <c r="R50" s="33">
        <v>9</v>
      </c>
      <c r="S50" s="33">
        <v>6</v>
      </c>
      <c r="T50" s="33">
        <f>13-S50</f>
        <v>7</v>
      </c>
      <c r="U50" s="33">
        <v>30</v>
      </c>
      <c r="V50" s="13">
        <f t="shared" si="7"/>
        <v>78</v>
      </c>
      <c r="W50" s="13">
        <f t="shared" si="8"/>
        <v>379</v>
      </c>
    </row>
    <row r="51" spans="1:23" ht="17.25" x14ac:dyDescent="0.3">
      <c r="A51" s="7">
        <v>9</v>
      </c>
      <c r="B51" s="8" t="s">
        <v>121</v>
      </c>
      <c r="C51" s="3" t="s">
        <v>150</v>
      </c>
      <c r="D51" s="12">
        <v>4</v>
      </c>
      <c r="E51" s="12">
        <v>27</v>
      </c>
      <c r="F51" s="14">
        <v>56</v>
      </c>
      <c r="G51" s="13">
        <v>5</v>
      </c>
      <c r="H51" s="13">
        <v>27</v>
      </c>
      <c r="I51" s="13">
        <v>33</v>
      </c>
      <c r="J51" s="64"/>
      <c r="K51" s="64"/>
      <c r="L51" s="64"/>
      <c r="M51" s="33">
        <v>4</v>
      </c>
      <c r="N51" s="33">
        <f t="shared" si="6"/>
        <v>22</v>
      </c>
      <c r="O51" s="33">
        <v>35</v>
      </c>
      <c r="P51" s="64"/>
      <c r="Q51" s="64"/>
      <c r="R51" s="64"/>
      <c r="S51" s="64"/>
      <c r="T51" s="64"/>
      <c r="U51" s="64"/>
      <c r="V51" s="13">
        <f t="shared" si="7"/>
        <v>76</v>
      </c>
      <c r="W51" s="13">
        <f t="shared" si="8"/>
        <v>124</v>
      </c>
    </row>
    <row r="52" spans="1:23" ht="17.25" x14ac:dyDescent="0.3">
      <c r="A52" s="7">
        <v>10</v>
      </c>
      <c r="B52" s="8" t="s">
        <v>128</v>
      </c>
      <c r="C52" s="3" t="s">
        <v>481</v>
      </c>
      <c r="D52" s="12">
        <v>11</v>
      </c>
      <c r="E52" s="12">
        <v>20</v>
      </c>
      <c r="F52" s="12">
        <v>103</v>
      </c>
      <c r="G52" s="13">
        <v>11</v>
      </c>
      <c r="H52" s="13">
        <v>21</v>
      </c>
      <c r="I52" s="13">
        <v>62</v>
      </c>
      <c r="J52" s="33">
        <v>15</v>
      </c>
      <c r="K52" s="33">
        <f t="shared" ref="K52:K59" si="9">23-J52</f>
        <v>8</v>
      </c>
      <c r="L52" s="33">
        <v>138</v>
      </c>
      <c r="M52" s="33">
        <v>9</v>
      </c>
      <c r="N52" s="33">
        <f t="shared" si="6"/>
        <v>17</v>
      </c>
      <c r="O52" s="33">
        <v>60</v>
      </c>
      <c r="P52" s="64"/>
      <c r="Q52" s="64"/>
      <c r="R52" s="64"/>
      <c r="S52" s="64"/>
      <c r="T52" s="64"/>
      <c r="U52" s="64"/>
      <c r="V52" s="13">
        <f t="shared" si="7"/>
        <v>66</v>
      </c>
      <c r="W52" s="13">
        <f t="shared" si="8"/>
        <v>363</v>
      </c>
    </row>
    <row r="53" spans="1:23" ht="17.25" x14ac:dyDescent="0.3">
      <c r="A53" s="7">
        <v>11</v>
      </c>
      <c r="B53" s="8" t="s">
        <v>124</v>
      </c>
      <c r="C53" s="3" t="s">
        <v>97</v>
      </c>
      <c r="D53" s="12">
        <v>7</v>
      </c>
      <c r="E53" s="12">
        <v>24</v>
      </c>
      <c r="F53" s="14">
        <v>77</v>
      </c>
      <c r="G53" s="13">
        <v>7</v>
      </c>
      <c r="H53" s="13">
        <v>25</v>
      </c>
      <c r="I53" s="13">
        <v>41</v>
      </c>
      <c r="J53" s="33">
        <v>9</v>
      </c>
      <c r="K53" s="33">
        <f t="shared" si="9"/>
        <v>14</v>
      </c>
      <c r="L53" s="33">
        <v>75</v>
      </c>
      <c r="M53" s="64"/>
      <c r="N53" s="64"/>
      <c r="O53" s="64"/>
      <c r="P53" s="64"/>
      <c r="Q53" s="64"/>
      <c r="R53" s="64"/>
      <c r="S53" s="64"/>
      <c r="T53" s="64"/>
      <c r="U53" s="64"/>
      <c r="V53" s="13">
        <f t="shared" si="7"/>
        <v>63</v>
      </c>
      <c r="W53" s="13">
        <f t="shared" si="8"/>
        <v>193</v>
      </c>
    </row>
    <row r="54" spans="1:23" ht="17.25" x14ac:dyDescent="0.3">
      <c r="A54" s="7">
        <v>12</v>
      </c>
      <c r="B54" s="8" t="s">
        <v>127</v>
      </c>
      <c r="C54" s="3" t="s">
        <v>154</v>
      </c>
      <c r="D54" s="12">
        <v>10</v>
      </c>
      <c r="E54" s="12">
        <v>21</v>
      </c>
      <c r="F54" s="14">
        <v>90</v>
      </c>
      <c r="G54" s="13">
        <v>9</v>
      </c>
      <c r="H54" s="13">
        <v>23</v>
      </c>
      <c r="I54" s="13">
        <v>57</v>
      </c>
      <c r="J54" s="33">
        <v>8</v>
      </c>
      <c r="K54" s="33">
        <f t="shared" si="9"/>
        <v>15</v>
      </c>
      <c r="L54" s="33">
        <v>70</v>
      </c>
      <c r="M54" s="64"/>
      <c r="N54" s="64"/>
      <c r="O54" s="64"/>
      <c r="P54" s="64"/>
      <c r="Q54" s="64"/>
      <c r="R54" s="64"/>
      <c r="S54" s="64"/>
      <c r="T54" s="64"/>
      <c r="U54" s="64"/>
      <c r="V54" s="13">
        <f t="shared" si="7"/>
        <v>59</v>
      </c>
      <c r="W54" s="13">
        <f t="shared" si="8"/>
        <v>217</v>
      </c>
    </row>
    <row r="55" spans="1:23" ht="17.25" x14ac:dyDescent="0.3">
      <c r="A55" s="7">
        <v>13</v>
      </c>
      <c r="B55" s="8" t="s">
        <v>134</v>
      </c>
      <c r="C55" s="3" t="s">
        <v>159</v>
      </c>
      <c r="D55" s="12">
        <v>17</v>
      </c>
      <c r="E55" s="12">
        <v>14</v>
      </c>
      <c r="F55" s="12">
        <v>162</v>
      </c>
      <c r="G55" s="13">
        <v>14</v>
      </c>
      <c r="H55" s="13">
        <v>17</v>
      </c>
      <c r="I55" s="13">
        <v>70</v>
      </c>
      <c r="J55" s="33">
        <v>10</v>
      </c>
      <c r="K55" s="33">
        <f t="shared" si="9"/>
        <v>13</v>
      </c>
      <c r="L55" s="33">
        <v>94</v>
      </c>
      <c r="M55" s="33">
        <v>12</v>
      </c>
      <c r="N55" s="33">
        <f>26-M55</f>
        <v>14</v>
      </c>
      <c r="O55" s="33">
        <v>84</v>
      </c>
      <c r="P55" s="64"/>
      <c r="Q55" s="64"/>
      <c r="R55" s="64"/>
      <c r="S55" s="64"/>
      <c r="T55" s="64"/>
      <c r="U55" s="64"/>
      <c r="V55" s="13">
        <f t="shared" si="7"/>
        <v>58</v>
      </c>
      <c r="W55" s="13">
        <f t="shared" si="8"/>
        <v>410</v>
      </c>
    </row>
    <row r="56" spans="1:23" ht="17.25" x14ac:dyDescent="0.3">
      <c r="A56" s="7">
        <v>14</v>
      </c>
      <c r="B56" s="8" t="s">
        <v>129</v>
      </c>
      <c r="C56" s="3" t="s">
        <v>482</v>
      </c>
      <c r="D56" s="14">
        <v>12</v>
      </c>
      <c r="E56" s="12">
        <v>19</v>
      </c>
      <c r="F56" s="12">
        <v>105</v>
      </c>
      <c r="G56" s="64"/>
      <c r="H56" s="64"/>
      <c r="I56" s="64"/>
      <c r="J56" s="33">
        <v>11</v>
      </c>
      <c r="K56" s="33">
        <f t="shared" si="9"/>
        <v>12</v>
      </c>
      <c r="L56" s="33">
        <v>99</v>
      </c>
      <c r="M56" s="33">
        <v>8</v>
      </c>
      <c r="N56" s="33">
        <f>26-M56</f>
        <v>18</v>
      </c>
      <c r="O56" s="33">
        <v>47</v>
      </c>
      <c r="P56" s="64"/>
      <c r="Q56" s="64"/>
      <c r="R56" s="64"/>
      <c r="S56" s="64"/>
      <c r="T56" s="64"/>
      <c r="U56" s="64"/>
      <c r="V56" s="13">
        <f t="shared" si="7"/>
        <v>49</v>
      </c>
      <c r="W56" s="13">
        <f t="shared" si="8"/>
        <v>251</v>
      </c>
    </row>
    <row r="57" spans="1:23" ht="17.25" x14ac:dyDescent="0.3">
      <c r="A57" s="7">
        <v>15</v>
      </c>
      <c r="B57" s="8" t="s">
        <v>135</v>
      </c>
      <c r="C57" s="3" t="s">
        <v>97</v>
      </c>
      <c r="D57" s="14">
        <v>18</v>
      </c>
      <c r="E57" s="12">
        <v>13</v>
      </c>
      <c r="F57" s="14">
        <v>162</v>
      </c>
      <c r="G57" s="13">
        <v>17</v>
      </c>
      <c r="H57" s="13">
        <v>15</v>
      </c>
      <c r="I57" s="13">
        <v>91</v>
      </c>
      <c r="J57" s="33">
        <v>17</v>
      </c>
      <c r="K57" s="33">
        <f t="shared" si="9"/>
        <v>6</v>
      </c>
      <c r="L57" s="33">
        <v>154</v>
      </c>
      <c r="M57" s="33">
        <v>13</v>
      </c>
      <c r="N57" s="33">
        <f>26-M57</f>
        <v>13</v>
      </c>
      <c r="O57" s="33">
        <v>87</v>
      </c>
      <c r="P57" s="64"/>
      <c r="Q57" s="64"/>
      <c r="R57" s="64"/>
      <c r="S57" s="64"/>
      <c r="T57" s="64"/>
      <c r="U57" s="64"/>
      <c r="V57" s="13">
        <f t="shared" si="7"/>
        <v>47</v>
      </c>
      <c r="W57" s="13">
        <f t="shared" si="8"/>
        <v>494</v>
      </c>
    </row>
    <row r="58" spans="1:23" ht="17.25" x14ac:dyDescent="0.3">
      <c r="A58" s="7">
        <v>16</v>
      </c>
      <c r="B58" s="8" t="s">
        <v>131</v>
      </c>
      <c r="C58" s="3" t="s">
        <v>97</v>
      </c>
      <c r="D58" s="12">
        <v>14</v>
      </c>
      <c r="E58" s="12">
        <v>17</v>
      </c>
      <c r="F58" s="14">
        <v>118</v>
      </c>
      <c r="G58" s="13">
        <v>12</v>
      </c>
      <c r="H58" s="13">
        <v>20</v>
      </c>
      <c r="I58" s="13">
        <v>64</v>
      </c>
      <c r="J58" s="33">
        <v>14</v>
      </c>
      <c r="K58" s="33">
        <f t="shared" si="9"/>
        <v>9</v>
      </c>
      <c r="L58" s="33">
        <v>133</v>
      </c>
      <c r="M58" s="64"/>
      <c r="N58" s="64"/>
      <c r="O58" s="64"/>
      <c r="P58" s="64"/>
      <c r="Q58" s="64"/>
      <c r="R58" s="64"/>
      <c r="S58" s="64"/>
      <c r="T58" s="64"/>
      <c r="U58" s="64"/>
      <c r="V58" s="13">
        <f t="shared" si="7"/>
        <v>46</v>
      </c>
      <c r="W58" s="13">
        <f t="shared" si="8"/>
        <v>315</v>
      </c>
    </row>
    <row r="59" spans="1:23" ht="17.25" x14ac:dyDescent="0.3">
      <c r="A59" s="7">
        <v>17</v>
      </c>
      <c r="B59" s="8" t="s">
        <v>140</v>
      </c>
      <c r="C59" s="3" t="s">
        <v>483</v>
      </c>
      <c r="D59" s="12">
        <v>23</v>
      </c>
      <c r="E59" s="12">
        <v>8</v>
      </c>
      <c r="F59" s="14">
        <v>208</v>
      </c>
      <c r="G59" s="13">
        <v>16</v>
      </c>
      <c r="H59" s="13">
        <v>16</v>
      </c>
      <c r="I59" s="13">
        <v>86</v>
      </c>
      <c r="J59" s="33">
        <v>19</v>
      </c>
      <c r="K59" s="33">
        <f t="shared" si="9"/>
        <v>4</v>
      </c>
      <c r="L59" s="33">
        <v>182</v>
      </c>
      <c r="M59" s="33">
        <v>15</v>
      </c>
      <c r="N59" s="33">
        <f>26-M59</f>
        <v>11</v>
      </c>
      <c r="O59" s="33">
        <v>91</v>
      </c>
      <c r="P59" s="64"/>
      <c r="Q59" s="64"/>
      <c r="R59" s="64"/>
      <c r="S59" s="33">
        <v>8</v>
      </c>
      <c r="T59" s="33">
        <f>13-S59</f>
        <v>5</v>
      </c>
      <c r="U59" s="33">
        <v>31</v>
      </c>
      <c r="V59" s="13">
        <f t="shared" si="7"/>
        <v>44</v>
      </c>
      <c r="W59" s="13">
        <f t="shared" si="8"/>
        <v>598</v>
      </c>
    </row>
    <row r="60" spans="1:23" ht="17.25" x14ac:dyDescent="0.3">
      <c r="A60" s="7">
        <v>18</v>
      </c>
      <c r="B60" s="8" t="s">
        <v>138</v>
      </c>
      <c r="C60" s="3" t="s">
        <v>114</v>
      </c>
      <c r="D60" s="14">
        <v>21</v>
      </c>
      <c r="E60" s="12">
        <v>10</v>
      </c>
      <c r="F60" s="14">
        <v>186</v>
      </c>
      <c r="G60" s="13">
        <v>19</v>
      </c>
      <c r="H60" s="13">
        <v>13</v>
      </c>
      <c r="I60" s="13">
        <v>96</v>
      </c>
      <c r="J60" s="64"/>
      <c r="K60" s="64"/>
      <c r="L60" s="64"/>
      <c r="M60" s="33">
        <v>11</v>
      </c>
      <c r="N60" s="33">
        <f>26-M60</f>
        <v>15</v>
      </c>
      <c r="O60" s="33">
        <v>77</v>
      </c>
      <c r="P60" s="64"/>
      <c r="Q60" s="64"/>
      <c r="R60" s="64"/>
      <c r="S60" s="64"/>
      <c r="T60" s="64"/>
      <c r="U60" s="64"/>
      <c r="V60" s="13">
        <f t="shared" si="7"/>
        <v>38</v>
      </c>
      <c r="W60" s="13">
        <f t="shared" si="8"/>
        <v>359</v>
      </c>
    </row>
    <row r="61" spans="1:23" ht="17.25" x14ac:dyDescent="0.3">
      <c r="A61" s="7">
        <v>19</v>
      </c>
      <c r="B61" s="8" t="s">
        <v>137</v>
      </c>
      <c r="C61" s="3" t="s">
        <v>114</v>
      </c>
      <c r="D61" s="12">
        <v>20</v>
      </c>
      <c r="E61" s="12">
        <v>11</v>
      </c>
      <c r="F61" s="14">
        <v>168</v>
      </c>
      <c r="G61" s="13">
        <v>18</v>
      </c>
      <c r="H61" s="13">
        <v>14</v>
      </c>
      <c r="I61" s="13">
        <v>95</v>
      </c>
      <c r="J61" s="33">
        <v>13</v>
      </c>
      <c r="K61" s="33">
        <f>23-J61</f>
        <v>10</v>
      </c>
      <c r="L61" s="33">
        <v>131</v>
      </c>
      <c r="M61" s="33">
        <v>23</v>
      </c>
      <c r="N61" s="33">
        <f>26-M61</f>
        <v>3</v>
      </c>
      <c r="O61" s="33">
        <v>135</v>
      </c>
      <c r="P61" s="64"/>
      <c r="Q61" s="64"/>
      <c r="R61" s="64"/>
      <c r="S61" s="64"/>
      <c r="T61" s="64"/>
      <c r="U61" s="64"/>
      <c r="V61" s="13">
        <f t="shared" si="7"/>
        <v>38</v>
      </c>
      <c r="W61" s="13">
        <f t="shared" si="8"/>
        <v>529</v>
      </c>
    </row>
    <row r="62" spans="1:23" ht="17.25" x14ac:dyDescent="0.3">
      <c r="A62" s="7">
        <v>20</v>
      </c>
      <c r="B62" s="8" t="s">
        <v>133</v>
      </c>
      <c r="C62" s="3" t="s">
        <v>158</v>
      </c>
      <c r="D62" s="12">
        <v>16</v>
      </c>
      <c r="E62" s="12">
        <v>15</v>
      </c>
      <c r="F62" s="14">
        <v>150</v>
      </c>
      <c r="G62" s="13">
        <v>20</v>
      </c>
      <c r="H62" s="13">
        <v>12</v>
      </c>
      <c r="I62" s="13">
        <v>102</v>
      </c>
      <c r="J62" s="33">
        <v>18</v>
      </c>
      <c r="K62" s="33">
        <f>23-J62</f>
        <v>5</v>
      </c>
      <c r="L62" s="33">
        <v>156</v>
      </c>
      <c r="M62" s="64"/>
      <c r="N62" s="64"/>
      <c r="O62" s="64"/>
      <c r="P62" s="64"/>
      <c r="Q62" s="64"/>
      <c r="R62" s="64"/>
      <c r="S62" s="64"/>
      <c r="T62" s="64"/>
      <c r="U62" s="64"/>
      <c r="V62" s="13">
        <f t="shared" si="7"/>
        <v>32</v>
      </c>
      <c r="W62" s="13">
        <f t="shared" si="8"/>
        <v>408</v>
      </c>
    </row>
    <row r="63" spans="1:23" ht="17.25" x14ac:dyDescent="0.3">
      <c r="A63" s="7">
        <v>21</v>
      </c>
      <c r="B63" s="8" t="s">
        <v>319</v>
      </c>
      <c r="C63" s="31" t="s">
        <v>320</v>
      </c>
      <c r="D63" s="67"/>
      <c r="E63" s="67"/>
      <c r="F63" s="67"/>
      <c r="G63" s="32">
        <v>13</v>
      </c>
      <c r="H63" s="32">
        <v>19</v>
      </c>
      <c r="I63" s="32">
        <v>66</v>
      </c>
      <c r="J63" s="42">
        <v>12</v>
      </c>
      <c r="K63" s="33">
        <f>23-J63</f>
        <v>11</v>
      </c>
      <c r="L63" s="42">
        <v>127</v>
      </c>
      <c r="M63" s="67"/>
      <c r="N63" s="64"/>
      <c r="O63" s="67"/>
      <c r="P63" s="67"/>
      <c r="Q63" s="64"/>
      <c r="R63" s="67"/>
      <c r="S63" s="67"/>
      <c r="T63" s="64"/>
      <c r="U63" s="67"/>
      <c r="V63" s="13">
        <f t="shared" si="7"/>
        <v>30</v>
      </c>
      <c r="W63" s="13">
        <f t="shared" si="8"/>
        <v>193</v>
      </c>
    </row>
    <row r="64" spans="1:23" ht="17.25" x14ac:dyDescent="0.3">
      <c r="A64" s="7">
        <v>22</v>
      </c>
      <c r="B64" s="8" t="s">
        <v>132</v>
      </c>
      <c r="C64" s="3" t="s">
        <v>157</v>
      </c>
      <c r="D64" s="14">
        <v>15</v>
      </c>
      <c r="E64" s="12">
        <v>16</v>
      </c>
      <c r="F64" s="14">
        <v>147</v>
      </c>
      <c r="G64" s="13">
        <v>31</v>
      </c>
      <c r="H64" s="13">
        <v>1</v>
      </c>
      <c r="I64" s="13">
        <v>192</v>
      </c>
      <c r="J64" s="33">
        <v>16</v>
      </c>
      <c r="K64" s="33">
        <f>23-J64</f>
        <v>7</v>
      </c>
      <c r="L64" s="33">
        <v>150</v>
      </c>
      <c r="M64" s="64"/>
      <c r="N64" s="64"/>
      <c r="O64" s="64"/>
      <c r="P64" s="64"/>
      <c r="Q64" s="64"/>
      <c r="R64" s="64"/>
      <c r="S64" s="64"/>
      <c r="T64" s="64"/>
      <c r="U64" s="64"/>
      <c r="V64" s="13">
        <f t="shared" si="7"/>
        <v>24</v>
      </c>
      <c r="W64" s="13">
        <f t="shared" si="8"/>
        <v>489</v>
      </c>
    </row>
    <row r="65" spans="1:23" ht="17.25" x14ac:dyDescent="0.3">
      <c r="A65" s="7">
        <v>23</v>
      </c>
      <c r="B65" s="8" t="s">
        <v>143</v>
      </c>
      <c r="C65" s="3" t="s">
        <v>485</v>
      </c>
      <c r="D65" s="14">
        <v>27</v>
      </c>
      <c r="E65" s="12">
        <v>4</v>
      </c>
      <c r="F65" s="14">
        <v>224</v>
      </c>
      <c r="G65" s="13">
        <v>27</v>
      </c>
      <c r="H65" s="13">
        <v>5</v>
      </c>
      <c r="I65" s="13">
        <v>144</v>
      </c>
      <c r="J65" s="64"/>
      <c r="K65" s="64"/>
      <c r="L65" s="64"/>
      <c r="M65" s="33">
        <v>17</v>
      </c>
      <c r="N65" s="33">
        <f>26-M65</f>
        <v>9</v>
      </c>
      <c r="O65" s="33">
        <v>125</v>
      </c>
      <c r="P65" s="33">
        <v>7</v>
      </c>
      <c r="Q65" s="33">
        <f>8-P65</f>
        <v>1</v>
      </c>
      <c r="R65" s="33">
        <v>19</v>
      </c>
      <c r="S65" s="33">
        <v>11</v>
      </c>
      <c r="T65" s="33">
        <f>13-S65</f>
        <v>2</v>
      </c>
      <c r="U65" s="33">
        <v>41</v>
      </c>
      <c r="V65" s="13">
        <f t="shared" si="7"/>
        <v>21</v>
      </c>
      <c r="W65" s="13">
        <f t="shared" si="8"/>
        <v>553</v>
      </c>
    </row>
    <row r="66" spans="1:23" ht="17.25" x14ac:dyDescent="0.3">
      <c r="A66" s="7">
        <v>24</v>
      </c>
      <c r="B66" s="8" t="s">
        <v>139</v>
      </c>
      <c r="C66" s="3" t="s">
        <v>475</v>
      </c>
      <c r="D66" s="12">
        <v>22</v>
      </c>
      <c r="E66" s="12">
        <v>9</v>
      </c>
      <c r="F66" s="14">
        <v>207</v>
      </c>
      <c r="G66" s="13">
        <v>21</v>
      </c>
      <c r="H66" s="13">
        <v>11</v>
      </c>
      <c r="I66" s="13">
        <v>121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13">
        <f t="shared" si="7"/>
        <v>20</v>
      </c>
      <c r="W66" s="13">
        <f t="shared" si="8"/>
        <v>328</v>
      </c>
    </row>
    <row r="67" spans="1:23" ht="17.25" x14ac:dyDescent="0.3">
      <c r="A67" s="7">
        <v>25</v>
      </c>
      <c r="B67" s="8" t="s">
        <v>144</v>
      </c>
      <c r="C67" s="3" t="s">
        <v>484</v>
      </c>
      <c r="D67" s="12">
        <v>28</v>
      </c>
      <c r="E67" s="12">
        <v>3</v>
      </c>
      <c r="F67" s="14">
        <v>232</v>
      </c>
      <c r="G67" s="13">
        <v>24</v>
      </c>
      <c r="H67" s="13">
        <v>8</v>
      </c>
      <c r="I67" s="13">
        <v>131</v>
      </c>
      <c r="J67" s="33">
        <v>21</v>
      </c>
      <c r="K67" s="33">
        <f>23-J67</f>
        <v>2</v>
      </c>
      <c r="L67" s="33">
        <v>205</v>
      </c>
      <c r="M67" s="33">
        <v>20</v>
      </c>
      <c r="N67" s="33">
        <f>26-M67</f>
        <v>6</v>
      </c>
      <c r="O67" s="33">
        <v>127</v>
      </c>
      <c r="P67" s="64"/>
      <c r="Q67" s="64"/>
      <c r="R67" s="64"/>
      <c r="S67" s="64"/>
      <c r="T67" s="64"/>
      <c r="U67" s="64"/>
      <c r="V67" s="13">
        <f t="shared" si="7"/>
        <v>19</v>
      </c>
      <c r="W67" s="13">
        <f t="shared" si="8"/>
        <v>695</v>
      </c>
    </row>
    <row r="68" spans="1:23" ht="17.25" x14ac:dyDescent="0.3">
      <c r="A68" s="7">
        <v>26</v>
      </c>
      <c r="B68" s="8" t="s">
        <v>555</v>
      </c>
      <c r="C68" s="31" t="s">
        <v>535</v>
      </c>
      <c r="D68" s="67"/>
      <c r="E68" s="67"/>
      <c r="F68" s="67"/>
      <c r="G68" s="64"/>
      <c r="H68" s="64"/>
      <c r="I68" s="67"/>
      <c r="J68" s="67"/>
      <c r="K68" s="64"/>
      <c r="L68" s="67"/>
      <c r="M68" s="42">
        <v>16</v>
      </c>
      <c r="N68" s="33">
        <f>26-M68</f>
        <v>10</v>
      </c>
      <c r="O68" s="42">
        <v>95</v>
      </c>
      <c r="P68" s="67"/>
      <c r="Q68" s="64"/>
      <c r="R68" s="67"/>
      <c r="S68" s="42">
        <v>5</v>
      </c>
      <c r="T68" s="33">
        <f>13-S68</f>
        <v>8</v>
      </c>
      <c r="U68" s="42">
        <v>29</v>
      </c>
      <c r="V68" s="13">
        <f t="shared" si="7"/>
        <v>18</v>
      </c>
      <c r="W68" s="13">
        <f t="shared" si="8"/>
        <v>124</v>
      </c>
    </row>
    <row r="69" spans="1:23" ht="17.25" x14ac:dyDescent="0.3">
      <c r="A69" s="7">
        <v>27</v>
      </c>
      <c r="B69" s="8" t="s">
        <v>142</v>
      </c>
      <c r="C69" s="3" t="s">
        <v>162</v>
      </c>
      <c r="D69" s="12">
        <v>26</v>
      </c>
      <c r="E69" s="12">
        <v>5</v>
      </c>
      <c r="F69" s="14">
        <v>223</v>
      </c>
      <c r="G69" s="13">
        <v>23</v>
      </c>
      <c r="H69" s="13">
        <v>9</v>
      </c>
      <c r="I69" s="13">
        <v>126</v>
      </c>
      <c r="J69" s="33">
        <v>20</v>
      </c>
      <c r="K69" s="33">
        <f>23-J69</f>
        <v>3</v>
      </c>
      <c r="L69" s="33">
        <v>190</v>
      </c>
      <c r="M69" s="64"/>
      <c r="N69" s="64"/>
      <c r="O69" s="64"/>
      <c r="P69" s="64"/>
      <c r="Q69" s="64"/>
      <c r="R69" s="64"/>
      <c r="S69" s="64"/>
      <c r="T69" s="64"/>
      <c r="U69" s="64"/>
      <c r="V69" s="13">
        <f t="shared" si="7"/>
        <v>17</v>
      </c>
      <c r="W69" s="13">
        <f t="shared" si="8"/>
        <v>539</v>
      </c>
    </row>
    <row r="70" spans="1:23" ht="17.25" x14ac:dyDescent="0.3">
      <c r="A70" s="7">
        <v>28</v>
      </c>
      <c r="B70" s="8" t="s">
        <v>321</v>
      </c>
      <c r="C70" s="3" t="s">
        <v>486</v>
      </c>
      <c r="D70" s="12">
        <v>25</v>
      </c>
      <c r="E70" s="12">
        <v>6</v>
      </c>
      <c r="F70" s="12">
        <v>221</v>
      </c>
      <c r="G70" s="13">
        <v>22</v>
      </c>
      <c r="H70" s="13">
        <v>10</v>
      </c>
      <c r="I70" s="13">
        <v>125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13">
        <f t="shared" si="7"/>
        <v>16</v>
      </c>
      <c r="W70" s="13">
        <f t="shared" si="8"/>
        <v>346</v>
      </c>
    </row>
    <row r="71" spans="1:23" ht="17.25" x14ac:dyDescent="0.3">
      <c r="A71" s="7">
        <v>29</v>
      </c>
      <c r="B71" s="8" t="s">
        <v>145</v>
      </c>
      <c r="C71" s="3" t="s">
        <v>113</v>
      </c>
      <c r="D71" s="12">
        <v>29</v>
      </c>
      <c r="E71" s="12">
        <v>2</v>
      </c>
      <c r="F71" s="14">
        <v>254</v>
      </c>
      <c r="G71" s="13">
        <v>28</v>
      </c>
      <c r="H71" s="13">
        <v>4</v>
      </c>
      <c r="I71" s="13">
        <v>153</v>
      </c>
      <c r="J71" s="64"/>
      <c r="K71" s="64"/>
      <c r="L71" s="64"/>
      <c r="M71" s="33">
        <v>18</v>
      </c>
      <c r="N71" s="33">
        <f>26-M71</f>
        <v>8</v>
      </c>
      <c r="O71" s="33">
        <v>125</v>
      </c>
      <c r="P71" s="64"/>
      <c r="Q71" s="64"/>
      <c r="R71" s="64"/>
      <c r="S71" s="64"/>
      <c r="T71" s="64"/>
      <c r="U71" s="64"/>
      <c r="V71" s="13">
        <f t="shared" si="7"/>
        <v>14</v>
      </c>
      <c r="W71" s="13">
        <f t="shared" si="8"/>
        <v>532</v>
      </c>
    </row>
    <row r="72" spans="1:23" ht="17.25" x14ac:dyDescent="0.3">
      <c r="A72" s="7">
        <v>30</v>
      </c>
      <c r="B72" s="8" t="s">
        <v>136</v>
      </c>
      <c r="C72" s="3" t="s">
        <v>160</v>
      </c>
      <c r="D72" s="12">
        <v>19</v>
      </c>
      <c r="E72" s="12">
        <v>12</v>
      </c>
      <c r="F72" s="14">
        <v>164</v>
      </c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13">
        <f t="shared" si="7"/>
        <v>12</v>
      </c>
      <c r="W72" s="13">
        <f t="shared" si="8"/>
        <v>164</v>
      </c>
    </row>
    <row r="73" spans="1:23" ht="17.25" x14ac:dyDescent="0.3">
      <c r="A73" s="7">
        <v>31</v>
      </c>
      <c r="B73" s="8" t="s">
        <v>322</v>
      </c>
      <c r="C73" s="31" t="s">
        <v>487</v>
      </c>
      <c r="D73" s="67"/>
      <c r="E73" s="67"/>
      <c r="F73" s="67"/>
      <c r="G73" s="32">
        <v>25</v>
      </c>
      <c r="H73" s="13">
        <v>7</v>
      </c>
      <c r="I73" s="32">
        <v>133</v>
      </c>
      <c r="J73" s="67"/>
      <c r="K73" s="64"/>
      <c r="L73" s="67"/>
      <c r="M73" s="42">
        <v>21</v>
      </c>
      <c r="N73" s="33">
        <f>26-M73</f>
        <v>5</v>
      </c>
      <c r="O73" s="42">
        <v>132</v>
      </c>
      <c r="P73" s="67"/>
      <c r="Q73" s="64"/>
      <c r="R73" s="67"/>
      <c r="S73" s="67"/>
      <c r="T73" s="64"/>
      <c r="U73" s="67"/>
      <c r="V73" s="13">
        <f t="shared" si="7"/>
        <v>12</v>
      </c>
      <c r="W73" s="13">
        <f t="shared" si="8"/>
        <v>265</v>
      </c>
    </row>
    <row r="74" spans="1:23" ht="17.25" x14ac:dyDescent="0.3">
      <c r="A74" s="7">
        <v>32</v>
      </c>
      <c r="B74" s="8" t="s">
        <v>556</v>
      </c>
      <c r="C74" s="31" t="s">
        <v>554</v>
      </c>
      <c r="D74" s="67"/>
      <c r="E74" s="67"/>
      <c r="F74" s="67"/>
      <c r="G74" s="64"/>
      <c r="H74" s="64"/>
      <c r="I74" s="67"/>
      <c r="J74" s="67"/>
      <c r="K74" s="64"/>
      <c r="L74" s="67"/>
      <c r="M74" s="42">
        <v>19</v>
      </c>
      <c r="N74" s="33">
        <f>26-M74</f>
        <v>7</v>
      </c>
      <c r="O74" s="42">
        <v>127</v>
      </c>
      <c r="P74" s="67"/>
      <c r="Q74" s="64"/>
      <c r="R74" s="67"/>
      <c r="S74" s="67"/>
      <c r="T74" s="64"/>
      <c r="U74" s="67"/>
      <c r="V74" s="13">
        <f t="shared" si="7"/>
        <v>7</v>
      </c>
      <c r="W74" s="13">
        <f t="shared" si="8"/>
        <v>127</v>
      </c>
    </row>
    <row r="75" spans="1:23" ht="17.25" x14ac:dyDescent="0.3">
      <c r="A75" s="7">
        <v>33</v>
      </c>
      <c r="B75" s="8" t="s">
        <v>557</v>
      </c>
      <c r="C75" s="31" t="s">
        <v>535</v>
      </c>
      <c r="D75" s="67"/>
      <c r="E75" s="67"/>
      <c r="F75" s="67"/>
      <c r="G75" s="64"/>
      <c r="H75" s="64"/>
      <c r="I75" s="67"/>
      <c r="J75" s="67"/>
      <c r="K75" s="64"/>
      <c r="L75" s="67"/>
      <c r="M75" s="42">
        <v>22</v>
      </c>
      <c r="N75" s="33">
        <f>26-M75</f>
        <v>4</v>
      </c>
      <c r="O75" s="42">
        <v>133</v>
      </c>
      <c r="P75" s="67"/>
      <c r="Q75" s="64"/>
      <c r="R75" s="67"/>
      <c r="S75" s="42">
        <v>10</v>
      </c>
      <c r="T75" s="33">
        <f>13-S75</f>
        <v>3</v>
      </c>
      <c r="U75" s="42">
        <v>39</v>
      </c>
      <c r="V75" s="13">
        <f t="shared" si="7"/>
        <v>7</v>
      </c>
      <c r="W75" s="13">
        <f t="shared" si="8"/>
        <v>172</v>
      </c>
    </row>
    <row r="76" spans="1:23" ht="17.25" x14ac:dyDescent="0.3">
      <c r="A76" s="7">
        <v>34</v>
      </c>
      <c r="B76" s="8" t="s">
        <v>141</v>
      </c>
      <c r="C76" s="3" t="s">
        <v>467</v>
      </c>
      <c r="D76" s="14">
        <v>24</v>
      </c>
      <c r="E76" s="12">
        <v>7</v>
      </c>
      <c r="F76" s="14">
        <v>218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13">
        <f t="shared" si="7"/>
        <v>7</v>
      </c>
      <c r="W76" s="13">
        <f t="shared" si="8"/>
        <v>218</v>
      </c>
    </row>
    <row r="77" spans="1:23" ht="17.25" x14ac:dyDescent="0.3">
      <c r="A77" s="7">
        <v>35</v>
      </c>
      <c r="B77" s="8" t="s">
        <v>323</v>
      </c>
      <c r="C77" s="31" t="s">
        <v>324</v>
      </c>
      <c r="D77" s="67"/>
      <c r="E77" s="67"/>
      <c r="F77" s="67"/>
      <c r="G77" s="33">
        <v>26</v>
      </c>
      <c r="H77" s="13">
        <v>6</v>
      </c>
      <c r="I77" s="32">
        <v>140</v>
      </c>
      <c r="J77" s="67"/>
      <c r="K77" s="64"/>
      <c r="L77" s="67"/>
      <c r="M77" s="67"/>
      <c r="N77" s="64"/>
      <c r="O77" s="67"/>
      <c r="P77" s="67"/>
      <c r="Q77" s="64"/>
      <c r="R77" s="67"/>
      <c r="S77" s="67"/>
      <c r="T77" s="64"/>
      <c r="U77" s="67"/>
      <c r="V77" s="13">
        <f t="shared" si="7"/>
        <v>6</v>
      </c>
      <c r="W77" s="13">
        <f t="shared" si="8"/>
        <v>140</v>
      </c>
    </row>
    <row r="78" spans="1:23" ht="17.25" x14ac:dyDescent="0.3">
      <c r="A78" s="7">
        <v>36</v>
      </c>
      <c r="B78" s="8" t="s">
        <v>622</v>
      </c>
      <c r="C78" s="31" t="s">
        <v>623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42">
        <v>9</v>
      </c>
      <c r="T78" s="42">
        <v>4</v>
      </c>
      <c r="U78" s="42">
        <v>32</v>
      </c>
      <c r="V78" s="13">
        <f t="shared" si="7"/>
        <v>4</v>
      </c>
      <c r="W78" s="13">
        <f t="shared" si="8"/>
        <v>32</v>
      </c>
    </row>
    <row r="79" spans="1:23" ht="17.25" x14ac:dyDescent="0.3">
      <c r="A79" s="7">
        <v>37</v>
      </c>
      <c r="B79" s="8" t="s">
        <v>146</v>
      </c>
      <c r="C79" s="3" t="s">
        <v>164</v>
      </c>
      <c r="D79" s="14">
        <v>30</v>
      </c>
      <c r="E79" s="12">
        <v>1</v>
      </c>
      <c r="F79" s="14">
        <v>258</v>
      </c>
      <c r="G79" s="13">
        <v>29</v>
      </c>
      <c r="H79" s="13">
        <v>3</v>
      </c>
      <c r="I79" s="13">
        <v>157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13">
        <f t="shared" si="7"/>
        <v>4</v>
      </c>
      <c r="W79" s="13">
        <f t="shared" si="8"/>
        <v>415</v>
      </c>
    </row>
    <row r="80" spans="1:23" ht="17.25" x14ac:dyDescent="0.3">
      <c r="A80" s="7">
        <v>38</v>
      </c>
      <c r="B80" s="8" t="s">
        <v>325</v>
      </c>
      <c r="C80" s="31" t="s">
        <v>326</v>
      </c>
      <c r="D80" s="67"/>
      <c r="E80" s="67"/>
      <c r="F80" s="67"/>
      <c r="G80" s="33">
        <v>30</v>
      </c>
      <c r="H80" s="13">
        <v>2</v>
      </c>
      <c r="I80" s="32">
        <v>177</v>
      </c>
      <c r="J80" s="42">
        <v>22</v>
      </c>
      <c r="K80" s="33">
        <f>23-J80</f>
        <v>1</v>
      </c>
      <c r="L80" s="42">
        <v>215</v>
      </c>
      <c r="M80" s="67"/>
      <c r="N80" s="64"/>
      <c r="O80" s="67"/>
      <c r="P80" s="67"/>
      <c r="Q80" s="64"/>
      <c r="R80" s="67"/>
      <c r="S80" s="67"/>
      <c r="T80" s="64"/>
      <c r="U80" s="67"/>
      <c r="V80" s="13">
        <f t="shared" si="7"/>
        <v>3</v>
      </c>
      <c r="W80" s="13">
        <f t="shared" si="8"/>
        <v>392</v>
      </c>
    </row>
    <row r="81" spans="1:23" ht="17.25" x14ac:dyDescent="0.3">
      <c r="A81" s="7">
        <v>39</v>
      </c>
      <c r="B81" s="8" t="s">
        <v>558</v>
      </c>
      <c r="C81" s="31" t="s">
        <v>559</v>
      </c>
      <c r="D81" s="67"/>
      <c r="E81" s="67"/>
      <c r="F81" s="67"/>
      <c r="G81" s="64"/>
      <c r="H81" s="64"/>
      <c r="I81" s="67"/>
      <c r="J81" s="67"/>
      <c r="K81" s="64"/>
      <c r="L81" s="67"/>
      <c r="M81" s="42">
        <v>24</v>
      </c>
      <c r="N81" s="33">
        <f>26-M81</f>
        <v>2</v>
      </c>
      <c r="O81" s="42">
        <v>144</v>
      </c>
      <c r="P81" s="67"/>
      <c r="Q81" s="64"/>
      <c r="R81" s="67"/>
      <c r="S81" s="67"/>
      <c r="T81" s="64"/>
      <c r="U81" s="67"/>
      <c r="V81" s="13">
        <f t="shared" si="7"/>
        <v>2</v>
      </c>
      <c r="W81" s="13">
        <f t="shared" si="8"/>
        <v>144</v>
      </c>
    </row>
    <row r="82" spans="1:23" ht="17.25" x14ac:dyDescent="0.3">
      <c r="A82" s="74">
        <v>40</v>
      </c>
      <c r="B82" s="8" t="s">
        <v>624</v>
      </c>
      <c r="C82" s="31" t="s">
        <v>625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42">
        <v>12</v>
      </c>
      <c r="T82" s="42">
        <v>1</v>
      </c>
      <c r="U82" s="42">
        <v>57</v>
      </c>
      <c r="V82" s="13">
        <f t="shared" si="7"/>
        <v>1</v>
      </c>
      <c r="W82" s="13">
        <f t="shared" si="8"/>
        <v>57</v>
      </c>
    </row>
    <row r="83" spans="1:23" ht="17.25" x14ac:dyDescent="0.3">
      <c r="A83" s="74">
        <v>41</v>
      </c>
      <c r="B83" s="8" t="s">
        <v>560</v>
      </c>
      <c r="C83" s="31" t="s">
        <v>561</v>
      </c>
      <c r="D83" s="67"/>
      <c r="E83" s="67"/>
      <c r="F83" s="67"/>
      <c r="G83" s="64"/>
      <c r="H83" s="64"/>
      <c r="I83" s="67"/>
      <c r="J83" s="67"/>
      <c r="K83" s="64"/>
      <c r="L83" s="67"/>
      <c r="M83" s="42">
        <v>25</v>
      </c>
      <c r="N83" s="33">
        <f>26-M83</f>
        <v>1</v>
      </c>
      <c r="O83" s="42">
        <v>176</v>
      </c>
      <c r="P83" s="67"/>
      <c r="Q83" s="64"/>
      <c r="R83" s="67"/>
      <c r="S83" s="67"/>
      <c r="T83" s="64"/>
      <c r="U83" s="67"/>
      <c r="V83" s="13">
        <f t="shared" si="7"/>
        <v>1</v>
      </c>
      <c r="W83" s="13">
        <f t="shared" si="8"/>
        <v>176</v>
      </c>
    </row>
  </sheetData>
  <sortState ref="B43:W83">
    <sortCondition descending="1" ref="V43:V83"/>
    <sortCondition ref="W43:W83"/>
  </sortState>
  <mergeCells count="22">
    <mergeCell ref="J2:L2"/>
    <mergeCell ref="J41:L41"/>
    <mergeCell ref="M2:O2"/>
    <mergeCell ref="M41:O41"/>
    <mergeCell ref="W2:W3"/>
    <mergeCell ref="V41:V42"/>
    <mergeCell ref="W41:W42"/>
    <mergeCell ref="V2:V3"/>
    <mergeCell ref="P2:R2"/>
    <mergeCell ref="P41:R41"/>
    <mergeCell ref="S2:U2"/>
    <mergeCell ref="S41:U41"/>
    <mergeCell ref="A41:A42"/>
    <mergeCell ref="B41:B42"/>
    <mergeCell ref="C41:C42"/>
    <mergeCell ref="D41:F41"/>
    <mergeCell ref="G41:I41"/>
    <mergeCell ref="A2:A3"/>
    <mergeCell ref="B2:B3"/>
    <mergeCell ref="C2:C3"/>
    <mergeCell ref="D2:F2"/>
    <mergeCell ref="G2:I2"/>
  </mergeCells>
  <phoneticPr fontId="1" type="noConversion"/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topLeftCell="A89" zoomScale="85" zoomScaleNormal="85" workbookViewId="0">
      <selection activeCell="X95" sqref="X95"/>
    </sheetView>
  </sheetViews>
  <sheetFormatPr defaultRowHeight="16.5" x14ac:dyDescent="0.3"/>
  <cols>
    <col min="3" max="3" width="15.375" customWidth="1"/>
    <col min="4" max="9" width="9" hidden="1" customWidth="1"/>
    <col min="10" max="10" width="5.75" style="43" hidden="1" customWidth="1"/>
    <col min="11" max="12" width="9" style="43" hidden="1" customWidth="1"/>
    <col min="13" max="13" width="5.75" style="58" hidden="1" customWidth="1"/>
    <col min="14" max="15" width="9" style="58" hidden="1" customWidth="1"/>
    <col min="16" max="16" width="5.875" style="82" hidden="1" customWidth="1"/>
    <col min="17" max="18" width="0" style="82" hidden="1" customWidth="1"/>
    <col min="19" max="19" width="5.875" style="82" bestFit="1" customWidth="1"/>
    <col min="20" max="21" width="9" style="82"/>
    <col min="23" max="23" width="9.625" bestFit="1" customWidth="1"/>
  </cols>
  <sheetData>
    <row r="1" spans="1:23" ht="17.25" x14ac:dyDescent="0.3">
      <c r="A1" s="1" t="s">
        <v>174</v>
      </c>
      <c r="B1" s="23"/>
      <c r="C1" s="24"/>
      <c r="D1" s="25"/>
      <c r="E1" s="26"/>
      <c r="F1" s="26"/>
      <c r="G1" s="26"/>
      <c r="H1" s="26"/>
      <c r="I1" s="26"/>
      <c r="J1" s="26"/>
      <c r="K1" s="26"/>
      <c r="L1" s="26"/>
      <c r="M1" s="54"/>
      <c r="N1" s="54"/>
      <c r="O1" s="54"/>
      <c r="P1" s="49"/>
      <c r="Q1" s="49"/>
      <c r="R1" s="49"/>
      <c r="S1" s="49"/>
      <c r="T1" s="49"/>
      <c r="U1" s="49"/>
      <c r="V1" s="26"/>
      <c r="W1" s="26"/>
    </row>
    <row r="2" spans="1:23" ht="17.25" x14ac:dyDescent="0.3">
      <c r="A2" s="86" t="s">
        <v>3</v>
      </c>
      <c r="B2" s="87" t="s">
        <v>0</v>
      </c>
      <c r="C2" s="87" t="s">
        <v>1</v>
      </c>
      <c r="D2" s="103" t="s">
        <v>395</v>
      </c>
      <c r="E2" s="104"/>
      <c r="F2" s="105"/>
      <c r="G2" s="95" t="s">
        <v>396</v>
      </c>
      <c r="H2" s="96"/>
      <c r="I2" s="97"/>
      <c r="J2" s="102" t="s">
        <v>397</v>
      </c>
      <c r="K2" s="102"/>
      <c r="L2" s="102"/>
      <c r="M2" s="102" t="s">
        <v>398</v>
      </c>
      <c r="N2" s="102"/>
      <c r="O2" s="102"/>
      <c r="P2" s="99" t="s">
        <v>613</v>
      </c>
      <c r="Q2" s="100"/>
      <c r="R2" s="101"/>
      <c r="S2" s="99" t="s">
        <v>619</v>
      </c>
      <c r="T2" s="100"/>
      <c r="U2" s="101"/>
      <c r="V2" s="93" t="s">
        <v>75</v>
      </c>
      <c r="W2" s="93" t="s">
        <v>76</v>
      </c>
    </row>
    <row r="3" spans="1:23" ht="17.25" x14ac:dyDescent="0.3">
      <c r="A3" s="86"/>
      <c r="B3" s="87"/>
      <c r="C3" s="87"/>
      <c r="D3" s="11" t="s">
        <v>2</v>
      </c>
      <c r="E3" s="11" t="s">
        <v>75</v>
      </c>
      <c r="F3" s="11" t="s">
        <v>76</v>
      </c>
      <c r="G3" s="11" t="s">
        <v>2</v>
      </c>
      <c r="H3" s="11" t="s">
        <v>75</v>
      </c>
      <c r="I3" s="11" t="s">
        <v>76</v>
      </c>
      <c r="J3" s="39" t="s">
        <v>381</v>
      </c>
      <c r="K3" s="39" t="s">
        <v>382</v>
      </c>
      <c r="L3" s="39" t="s">
        <v>383</v>
      </c>
      <c r="M3" s="55" t="s">
        <v>3</v>
      </c>
      <c r="N3" s="55" t="s">
        <v>75</v>
      </c>
      <c r="O3" s="55" t="s">
        <v>76</v>
      </c>
      <c r="P3" s="81" t="s">
        <v>614</v>
      </c>
      <c r="Q3" s="81" t="s">
        <v>615</v>
      </c>
      <c r="R3" s="81" t="s">
        <v>616</v>
      </c>
      <c r="S3" s="81" t="s">
        <v>3</v>
      </c>
      <c r="T3" s="81" t="s">
        <v>75</v>
      </c>
      <c r="U3" s="81" t="s">
        <v>76</v>
      </c>
      <c r="V3" s="94"/>
      <c r="W3" s="94"/>
    </row>
    <row r="4" spans="1:23" ht="17.25" x14ac:dyDescent="0.3">
      <c r="A4" s="7">
        <v>1</v>
      </c>
      <c r="B4" s="8" t="s">
        <v>166</v>
      </c>
      <c r="C4" s="3" t="s">
        <v>488</v>
      </c>
      <c r="D4" s="12">
        <v>2</v>
      </c>
      <c r="E4" s="12">
        <v>7</v>
      </c>
      <c r="F4" s="12">
        <v>25</v>
      </c>
      <c r="G4" s="13">
        <v>2</v>
      </c>
      <c r="H4" s="13">
        <v>6</v>
      </c>
      <c r="I4" s="13">
        <v>13</v>
      </c>
      <c r="J4" s="13">
        <v>1</v>
      </c>
      <c r="K4" s="13">
        <f>9-J4</f>
        <v>8</v>
      </c>
      <c r="L4" s="13">
        <v>12</v>
      </c>
      <c r="M4" s="33">
        <v>1</v>
      </c>
      <c r="N4" s="33">
        <f>7-M4</f>
        <v>6</v>
      </c>
      <c r="O4" s="33">
        <v>8</v>
      </c>
      <c r="P4" s="64"/>
      <c r="Q4" s="64"/>
      <c r="R4" s="64"/>
      <c r="S4" s="64"/>
      <c r="T4" s="64"/>
      <c r="U4" s="64"/>
      <c r="V4" s="13">
        <f>E4+H4+K4+N4+Q4+T4</f>
        <v>27</v>
      </c>
      <c r="W4" s="13">
        <f>F4+I4+L4+O4+R4+U4</f>
        <v>58</v>
      </c>
    </row>
    <row r="5" spans="1:23" ht="17.25" x14ac:dyDescent="0.3">
      <c r="A5" s="7">
        <v>2</v>
      </c>
      <c r="B5" s="8" t="s">
        <v>165</v>
      </c>
      <c r="C5" s="3" t="s">
        <v>489</v>
      </c>
      <c r="D5" s="12">
        <v>1</v>
      </c>
      <c r="E5" s="12">
        <v>8</v>
      </c>
      <c r="F5" s="12">
        <v>11</v>
      </c>
      <c r="G5" s="13">
        <v>1</v>
      </c>
      <c r="H5" s="13">
        <v>7</v>
      </c>
      <c r="I5" s="13">
        <v>6</v>
      </c>
      <c r="J5" s="13">
        <v>2</v>
      </c>
      <c r="K5" s="13">
        <f>9-J5</f>
        <v>7</v>
      </c>
      <c r="L5" s="13">
        <v>24</v>
      </c>
      <c r="M5" s="64"/>
      <c r="N5" s="64"/>
      <c r="O5" s="64"/>
      <c r="P5" s="64"/>
      <c r="Q5" s="64"/>
      <c r="R5" s="64"/>
      <c r="S5" s="64"/>
      <c r="T5" s="64"/>
      <c r="U5" s="64"/>
      <c r="V5" s="13">
        <f t="shared" ref="V5:V15" si="0">E5+H5+K5+N5+Q5+T5</f>
        <v>22</v>
      </c>
      <c r="W5" s="13">
        <f t="shared" ref="W5:W15" si="1">F5+I5+L5+O5+R5+U5</f>
        <v>41</v>
      </c>
    </row>
    <row r="6" spans="1:23" ht="17.25" x14ac:dyDescent="0.3">
      <c r="A6" s="7">
        <v>3</v>
      </c>
      <c r="B6" s="8" t="s">
        <v>171</v>
      </c>
      <c r="C6" s="3" t="s">
        <v>490</v>
      </c>
      <c r="D6" s="14">
        <v>7</v>
      </c>
      <c r="E6" s="12">
        <v>2</v>
      </c>
      <c r="F6" s="14">
        <v>94</v>
      </c>
      <c r="G6" s="13">
        <v>6</v>
      </c>
      <c r="H6" s="13">
        <v>2</v>
      </c>
      <c r="I6" s="13">
        <v>44</v>
      </c>
      <c r="J6" s="13">
        <v>3</v>
      </c>
      <c r="K6" s="13">
        <f>9-J6</f>
        <v>6</v>
      </c>
      <c r="L6" s="13">
        <v>48</v>
      </c>
      <c r="M6" s="33">
        <v>3</v>
      </c>
      <c r="N6" s="33">
        <f>7-M6</f>
        <v>4</v>
      </c>
      <c r="O6" s="33">
        <v>21</v>
      </c>
      <c r="P6" s="64"/>
      <c r="Q6" s="64"/>
      <c r="R6" s="64"/>
      <c r="S6" s="64"/>
      <c r="T6" s="64"/>
      <c r="U6" s="64"/>
      <c r="V6" s="13">
        <f t="shared" si="0"/>
        <v>14</v>
      </c>
      <c r="W6" s="13">
        <f t="shared" si="1"/>
        <v>207</v>
      </c>
    </row>
    <row r="7" spans="1:23" ht="17.25" x14ac:dyDescent="0.3">
      <c r="A7" s="7">
        <v>4</v>
      </c>
      <c r="B7" s="8" t="s">
        <v>170</v>
      </c>
      <c r="C7" s="3" t="s">
        <v>491</v>
      </c>
      <c r="D7" s="12">
        <v>6</v>
      </c>
      <c r="E7" s="12">
        <v>3</v>
      </c>
      <c r="F7" s="12">
        <v>72</v>
      </c>
      <c r="G7" s="64"/>
      <c r="H7" s="64"/>
      <c r="I7" s="64"/>
      <c r="J7" s="33">
        <v>4</v>
      </c>
      <c r="K7" s="33">
        <f>9-J7</f>
        <v>5</v>
      </c>
      <c r="L7" s="33">
        <v>50</v>
      </c>
      <c r="M7" s="33">
        <v>2</v>
      </c>
      <c r="N7" s="33">
        <f>7-M7</f>
        <v>5</v>
      </c>
      <c r="O7" s="33">
        <v>13</v>
      </c>
      <c r="P7" s="64"/>
      <c r="Q7" s="64"/>
      <c r="R7" s="64"/>
      <c r="S7" s="64"/>
      <c r="T7" s="64"/>
      <c r="U7" s="64"/>
      <c r="V7" s="13">
        <f t="shared" si="0"/>
        <v>13</v>
      </c>
      <c r="W7" s="13">
        <f t="shared" si="1"/>
        <v>135</v>
      </c>
    </row>
    <row r="8" spans="1:23" ht="17.25" x14ac:dyDescent="0.3">
      <c r="A8" s="7">
        <v>5</v>
      </c>
      <c r="B8" s="8" t="s">
        <v>169</v>
      </c>
      <c r="C8" s="3" t="s">
        <v>173</v>
      </c>
      <c r="D8" s="14">
        <v>5</v>
      </c>
      <c r="E8" s="12">
        <v>4</v>
      </c>
      <c r="F8" s="14">
        <v>62</v>
      </c>
      <c r="G8" s="13">
        <v>5</v>
      </c>
      <c r="H8" s="13">
        <v>3</v>
      </c>
      <c r="I8" s="13">
        <v>41</v>
      </c>
      <c r="J8" s="13">
        <v>6</v>
      </c>
      <c r="K8" s="13">
        <f>9-J8</f>
        <v>3</v>
      </c>
      <c r="L8" s="13">
        <v>86</v>
      </c>
      <c r="M8" s="33">
        <v>4</v>
      </c>
      <c r="N8" s="33">
        <f>7-M8</f>
        <v>3</v>
      </c>
      <c r="O8" s="33">
        <v>24</v>
      </c>
      <c r="P8" s="64"/>
      <c r="Q8" s="64"/>
      <c r="R8" s="64"/>
      <c r="S8" s="64"/>
      <c r="T8" s="64"/>
      <c r="U8" s="64"/>
      <c r="V8" s="13">
        <f t="shared" si="0"/>
        <v>13</v>
      </c>
      <c r="W8" s="13">
        <f t="shared" si="1"/>
        <v>213</v>
      </c>
    </row>
    <row r="9" spans="1:23" ht="17.25" x14ac:dyDescent="0.3">
      <c r="A9" s="7">
        <v>6</v>
      </c>
      <c r="B9" s="8" t="s">
        <v>167</v>
      </c>
      <c r="C9" s="3" t="s">
        <v>492</v>
      </c>
      <c r="D9" s="14">
        <v>3</v>
      </c>
      <c r="E9" s="12">
        <v>6</v>
      </c>
      <c r="F9" s="14">
        <v>29</v>
      </c>
      <c r="G9" s="13">
        <v>3</v>
      </c>
      <c r="H9" s="13">
        <v>5</v>
      </c>
      <c r="I9" s="13">
        <v>26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13">
        <f t="shared" si="0"/>
        <v>11</v>
      </c>
      <c r="W9" s="13">
        <f t="shared" si="1"/>
        <v>55</v>
      </c>
    </row>
    <row r="10" spans="1:23" ht="17.25" x14ac:dyDescent="0.3">
      <c r="A10" s="7">
        <v>7</v>
      </c>
      <c r="B10" s="8" t="s">
        <v>168</v>
      </c>
      <c r="C10" s="3"/>
      <c r="D10" s="14">
        <v>4</v>
      </c>
      <c r="E10" s="12">
        <v>5</v>
      </c>
      <c r="F10" s="14">
        <v>50</v>
      </c>
      <c r="G10" s="13">
        <v>4</v>
      </c>
      <c r="H10" s="13">
        <v>4</v>
      </c>
      <c r="I10" s="13">
        <v>31</v>
      </c>
      <c r="J10" s="13">
        <v>7</v>
      </c>
      <c r="K10" s="13">
        <f>9-J10</f>
        <v>2</v>
      </c>
      <c r="L10" s="13">
        <v>90</v>
      </c>
      <c r="M10" s="64"/>
      <c r="N10" s="64"/>
      <c r="O10" s="64"/>
      <c r="P10" s="64"/>
      <c r="Q10" s="64"/>
      <c r="R10" s="64"/>
      <c r="S10" s="64"/>
      <c r="T10" s="64"/>
      <c r="U10" s="64"/>
      <c r="V10" s="13">
        <f t="shared" si="0"/>
        <v>11</v>
      </c>
      <c r="W10" s="13">
        <f t="shared" si="1"/>
        <v>171</v>
      </c>
    </row>
    <row r="11" spans="1:23" ht="17.25" x14ac:dyDescent="0.3">
      <c r="A11" s="7">
        <v>8</v>
      </c>
      <c r="B11" s="8" t="s">
        <v>384</v>
      </c>
      <c r="C11" s="31"/>
      <c r="D11" s="68"/>
      <c r="E11" s="68"/>
      <c r="F11" s="68"/>
      <c r="G11" s="68"/>
      <c r="H11" s="68"/>
      <c r="I11" s="68"/>
      <c r="J11" s="32">
        <v>5</v>
      </c>
      <c r="K11" s="13">
        <f>9-J11</f>
        <v>4</v>
      </c>
      <c r="L11" s="32">
        <v>85</v>
      </c>
      <c r="M11" s="67"/>
      <c r="N11" s="64"/>
      <c r="O11" s="67"/>
      <c r="P11" s="67"/>
      <c r="Q11" s="67"/>
      <c r="R11" s="67"/>
      <c r="S11" s="67"/>
      <c r="T11" s="67"/>
      <c r="U11" s="67"/>
      <c r="V11" s="13">
        <f t="shared" si="0"/>
        <v>4</v>
      </c>
      <c r="W11" s="13">
        <f t="shared" si="1"/>
        <v>85</v>
      </c>
    </row>
    <row r="12" spans="1:23" ht="17.25" x14ac:dyDescent="0.3">
      <c r="A12" s="7">
        <v>9</v>
      </c>
      <c r="B12" s="8" t="s">
        <v>562</v>
      </c>
      <c r="C12" s="3" t="s">
        <v>563</v>
      </c>
      <c r="D12" s="62"/>
      <c r="E12" s="62"/>
      <c r="F12" s="62"/>
      <c r="G12" s="64"/>
      <c r="H12" s="64"/>
      <c r="I12" s="64"/>
      <c r="J12" s="64"/>
      <c r="K12" s="64"/>
      <c r="L12" s="64"/>
      <c r="M12" s="33">
        <v>5</v>
      </c>
      <c r="N12" s="33">
        <f>7-M12</f>
        <v>2</v>
      </c>
      <c r="O12" s="33">
        <v>36</v>
      </c>
      <c r="P12" s="64"/>
      <c r="Q12" s="64"/>
      <c r="R12" s="64"/>
      <c r="S12" s="64"/>
      <c r="T12" s="64"/>
      <c r="U12" s="64"/>
      <c r="V12" s="13">
        <f t="shared" si="0"/>
        <v>2</v>
      </c>
      <c r="W12" s="13">
        <f t="shared" si="1"/>
        <v>36</v>
      </c>
    </row>
    <row r="13" spans="1:23" ht="17.25" x14ac:dyDescent="0.3">
      <c r="A13" s="7">
        <v>10</v>
      </c>
      <c r="B13" s="8" t="s">
        <v>385</v>
      </c>
      <c r="C13" s="31" t="s">
        <v>493</v>
      </c>
      <c r="D13" s="68"/>
      <c r="E13" s="68"/>
      <c r="F13" s="68"/>
      <c r="G13" s="68"/>
      <c r="H13" s="68"/>
      <c r="I13" s="68"/>
      <c r="J13" s="33">
        <v>7</v>
      </c>
      <c r="K13" s="13">
        <f>9-J13</f>
        <v>2</v>
      </c>
      <c r="L13" s="33">
        <v>90</v>
      </c>
      <c r="M13" s="64"/>
      <c r="N13" s="64"/>
      <c r="O13" s="64"/>
      <c r="P13" s="64"/>
      <c r="Q13" s="64"/>
      <c r="R13" s="64"/>
      <c r="S13" s="64"/>
      <c r="T13" s="64"/>
      <c r="U13" s="64"/>
      <c r="V13" s="13">
        <f t="shared" si="0"/>
        <v>2</v>
      </c>
      <c r="W13" s="13">
        <f t="shared" si="1"/>
        <v>90</v>
      </c>
    </row>
    <row r="14" spans="1:23" ht="17.25" x14ac:dyDescent="0.3">
      <c r="A14" s="7">
        <v>11</v>
      </c>
      <c r="B14" s="8" t="s">
        <v>172</v>
      </c>
      <c r="C14" s="3"/>
      <c r="D14" s="14">
        <v>8</v>
      </c>
      <c r="E14" s="12">
        <v>1</v>
      </c>
      <c r="F14" s="14">
        <v>97</v>
      </c>
      <c r="G14" s="13">
        <v>7</v>
      </c>
      <c r="H14" s="13">
        <v>1</v>
      </c>
      <c r="I14" s="13">
        <v>46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13">
        <f t="shared" si="0"/>
        <v>2</v>
      </c>
      <c r="W14" s="13">
        <f t="shared" si="1"/>
        <v>143</v>
      </c>
    </row>
    <row r="15" spans="1:23" ht="17.25" x14ac:dyDescent="0.3">
      <c r="A15" s="7">
        <v>12</v>
      </c>
      <c r="B15" s="8" t="s">
        <v>564</v>
      </c>
      <c r="C15" s="3" t="s">
        <v>565</v>
      </c>
      <c r="D15" s="62"/>
      <c r="E15" s="62"/>
      <c r="F15" s="62"/>
      <c r="G15" s="64"/>
      <c r="H15" s="64"/>
      <c r="I15" s="64"/>
      <c r="J15" s="64"/>
      <c r="K15" s="64"/>
      <c r="L15" s="64"/>
      <c r="M15" s="33">
        <v>6</v>
      </c>
      <c r="N15" s="33">
        <f>7-M15</f>
        <v>1</v>
      </c>
      <c r="O15" s="33">
        <v>41</v>
      </c>
      <c r="P15" s="64"/>
      <c r="Q15" s="64"/>
      <c r="R15" s="64"/>
      <c r="S15" s="64"/>
      <c r="T15" s="64"/>
      <c r="U15" s="64"/>
      <c r="V15" s="13">
        <f t="shared" si="0"/>
        <v>1</v>
      </c>
      <c r="W15" s="13">
        <f t="shared" si="1"/>
        <v>41</v>
      </c>
    </row>
    <row r="17" spans="1:23" ht="17.25" x14ac:dyDescent="0.3">
      <c r="A17" s="1" t="s">
        <v>195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54"/>
      <c r="N17" s="54"/>
      <c r="O17" s="54"/>
      <c r="P17" s="49"/>
      <c r="Q17" s="49"/>
      <c r="R17" s="49"/>
      <c r="S17" s="49"/>
      <c r="T17" s="49"/>
      <c r="U17" s="49"/>
      <c r="V17" s="26"/>
      <c r="W17" s="26"/>
    </row>
    <row r="18" spans="1:23" ht="17.25" x14ac:dyDescent="0.3">
      <c r="A18" s="86" t="s">
        <v>3</v>
      </c>
      <c r="B18" s="87" t="s">
        <v>0</v>
      </c>
      <c r="C18" s="87" t="s">
        <v>1</v>
      </c>
      <c r="D18" s="103" t="s">
        <v>395</v>
      </c>
      <c r="E18" s="104"/>
      <c r="F18" s="105"/>
      <c r="G18" s="95" t="s">
        <v>396</v>
      </c>
      <c r="H18" s="96"/>
      <c r="I18" s="97"/>
      <c r="J18" s="102" t="s">
        <v>397</v>
      </c>
      <c r="K18" s="102"/>
      <c r="L18" s="102"/>
      <c r="M18" s="102" t="s">
        <v>398</v>
      </c>
      <c r="N18" s="102"/>
      <c r="O18" s="102"/>
      <c r="P18" s="99" t="s">
        <v>613</v>
      </c>
      <c r="Q18" s="100"/>
      <c r="R18" s="101"/>
      <c r="S18" s="99" t="s">
        <v>619</v>
      </c>
      <c r="T18" s="100"/>
      <c r="U18" s="101"/>
      <c r="V18" s="93" t="s">
        <v>75</v>
      </c>
      <c r="W18" s="93" t="s">
        <v>76</v>
      </c>
    </row>
    <row r="19" spans="1:23" ht="17.25" x14ac:dyDescent="0.3">
      <c r="A19" s="86"/>
      <c r="B19" s="87"/>
      <c r="C19" s="87"/>
      <c r="D19" s="11" t="s">
        <v>2</v>
      </c>
      <c r="E19" s="11" t="s">
        <v>75</v>
      </c>
      <c r="F19" s="11" t="s">
        <v>76</v>
      </c>
      <c r="G19" s="11" t="s">
        <v>2</v>
      </c>
      <c r="H19" s="11" t="s">
        <v>75</v>
      </c>
      <c r="I19" s="11" t="s">
        <v>76</v>
      </c>
      <c r="J19" s="39" t="s">
        <v>381</v>
      </c>
      <c r="K19" s="39" t="s">
        <v>382</v>
      </c>
      <c r="L19" s="39" t="s">
        <v>383</v>
      </c>
      <c r="M19" s="55" t="s">
        <v>3</v>
      </c>
      <c r="N19" s="55" t="s">
        <v>75</v>
      </c>
      <c r="O19" s="55" t="s">
        <v>76</v>
      </c>
      <c r="P19" s="81" t="s">
        <v>614</v>
      </c>
      <c r="Q19" s="81" t="s">
        <v>615</v>
      </c>
      <c r="R19" s="81" t="s">
        <v>616</v>
      </c>
      <c r="S19" s="81" t="s">
        <v>3</v>
      </c>
      <c r="T19" s="81" t="s">
        <v>75</v>
      </c>
      <c r="U19" s="81" t="s">
        <v>76</v>
      </c>
      <c r="V19" s="94"/>
      <c r="W19" s="94"/>
    </row>
    <row r="20" spans="1:23" ht="17.25" x14ac:dyDescent="0.3">
      <c r="A20" s="70">
        <v>1</v>
      </c>
      <c r="B20" s="8" t="s">
        <v>188</v>
      </c>
      <c r="C20" s="3" t="s">
        <v>192</v>
      </c>
      <c r="D20" s="12">
        <v>2</v>
      </c>
      <c r="E20" s="12">
        <v>12</v>
      </c>
      <c r="F20" s="12">
        <v>20</v>
      </c>
      <c r="G20" s="13">
        <v>1</v>
      </c>
      <c r="H20" s="13">
        <v>13</v>
      </c>
      <c r="I20" s="13">
        <v>9</v>
      </c>
      <c r="J20" s="13">
        <v>2</v>
      </c>
      <c r="K20" s="13">
        <f t="shared" ref="K20:K33" si="2">16-J20</f>
        <v>14</v>
      </c>
      <c r="L20" s="13">
        <v>19</v>
      </c>
      <c r="M20" s="33">
        <v>1</v>
      </c>
      <c r="N20" s="33">
        <f>8-M20</f>
        <v>7</v>
      </c>
      <c r="O20" s="33">
        <v>9</v>
      </c>
      <c r="P20" s="33">
        <v>1</v>
      </c>
      <c r="Q20" s="33">
        <v>4</v>
      </c>
      <c r="R20" s="33">
        <v>3</v>
      </c>
      <c r="S20" s="33">
        <v>1</v>
      </c>
      <c r="T20" s="33">
        <v>3</v>
      </c>
      <c r="U20" s="33">
        <v>7</v>
      </c>
      <c r="V20" s="13">
        <f t="shared" ref="V20:V36" si="3">E20+H20+K20+N20+Q20+T20</f>
        <v>53</v>
      </c>
      <c r="W20" s="13">
        <f t="shared" ref="W20:W36" si="4">F20+I20+L20+O20+R20+U20</f>
        <v>67</v>
      </c>
    </row>
    <row r="21" spans="1:23" ht="17.25" x14ac:dyDescent="0.3">
      <c r="A21" s="7">
        <v>2</v>
      </c>
      <c r="B21" s="71" t="s">
        <v>187</v>
      </c>
      <c r="C21" s="71" t="s">
        <v>402</v>
      </c>
      <c r="D21" s="12">
        <v>1</v>
      </c>
      <c r="E21" s="12">
        <v>13</v>
      </c>
      <c r="F21" s="12">
        <v>14</v>
      </c>
      <c r="G21" s="13">
        <v>2</v>
      </c>
      <c r="H21" s="13">
        <v>12</v>
      </c>
      <c r="I21" s="13">
        <v>11</v>
      </c>
      <c r="J21" s="13">
        <v>1</v>
      </c>
      <c r="K21" s="13">
        <f t="shared" si="2"/>
        <v>15</v>
      </c>
      <c r="L21" s="13">
        <v>16</v>
      </c>
      <c r="M21" s="33">
        <v>2</v>
      </c>
      <c r="N21" s="33">
        <f>8-M21</f>
        <v>6</v>
      </c>
      <c r="O21" s="33">
        <v>12</v>
      </c>
      <c r="P21" s="33">
        <v>2</v>
      </c>
      <c r="Q21" s="33">
        <v>3</v>
      </c>
      <c r="R21" s="33">
        <v>7</v>
      </c>
      <c r="S21" s="33">
        <v>2</v>
      </c>
      <c r="T21" s="33">
        <v>2</v>
      </c>
      <c r="U21" s="33">
        <v>10</v>
      </c>
      <c r="V21" s="13">
        <f t="shared" si="3"/>
        <v>51</v>
      </c>
      <c r="W21" s="13">
        <f t="shared" si="4"/>
        <v>70</v>
      </c>
    </row>
    <row r="22" spans="1:23" ht="17.25" x14ac:dyDescent="0.3">
      <c r="A22" s="7">
        <v>3</v>
      </c>
      <c r="B22" s="8" t="s">
        <v>175</v>
      </c>
      <c r="C22" s="3" t="s">
        <v>182</v>
      </c>
      <c r="D22" s="12">
        <v>3</v>
      </c>
      <c r="E22" s="12">
        <v>11</v>
      </c>
      <c r="F22" s="14">
        <v>30</v>
      </c>
      <c r="G22" s="13">
        <v>3</v>
      </c>
      <c r="H22" s="13">
        <v>11</v>
      </c>
      <c r="I22" s="13">
        <v>20</v>
      </c>
      <c r="J22" s="13">
        <v>4</v>
      </c>
      <c r="K22" s="13">
        <f t="shared" si="2"/>
        <v>12</v>
      </c>
      <c r="L22" s="13">
        <v>38</v>
      </c>
      <c r="M22" s="33">
        <v>3</v>
      </c>
      <c r="N22" s="33">
        <f>8-M22</f>
        <v>5</v>
      </c>
      <c r="O22" s="33">
        <v>19</v>
      </c>
      <c r="P22" s="33">
        <v>3</v>
      </c>
      <c r="Q22" s="33">
        <v>2</v>
      </c>
      <c r="R22" s="33">
        <v>8</v>
      </c>
      <c r="S22" s="33">
        <v>3</v>
      </c>
      <c r="T22" s="33">
        <v>1</v>
      </c>
      <c r="U22" s="33">
        <v>13</v>
      </c>
      <c r="V22" s="13">
        <f t="shared" si="3"/>
        <v>42</v>
      </c>
      <c r="W22" s="13">
        <f t="shared" si="4"/>
        <v>128</v>
      </c>
    </row>
    <row r="23" spans="1:23" ht="17.25" x14ac:dyDescent="0.3">
      <c r="A23" s="7">
        <v>4</v>
      </c>
      <c r="B23" s="8" t="s">
        <v>176</v>
      </c>
      <c r="C23" s="3" t="s">
        <v>183</v>
      </c>
      <c r="D23" s="12">
        <v>4</v>
      </c>
      <c r="E23" s="12">
        <v>10</v>
      </c>
      <c r="F23" s="14">
        <v>51</v>
      </c>
      <c r="G23" s="13">
        <v>4</v>
      </c>
      <c r="H23" s="13">
        <v>10</v>
      </c>
      <c r="I23" s="13">
        <v>32</v>
      </c>
      <c r="J23" s="13">
        <v>6</v>
      </c>
      <c r="K23" s="13">
        <f t="shared" si="2"/>
        <v>10</v>
      </c>
      <c r="L23" s="13">
        <v>60</v>
      </c>
      <c r="M23" s="64"/>
      <c r="N23" s="64"/>
      <c r="O23" s="64"/>
      <c r="P23" s="64"/>
      <c r="Q23" s="64"/>
      <c r="R23" s="64"/>
      <c r="S23" s="64"/>
      <c r="T23" s="64"/>
      <c r="U23" s="64"/>
      <c r="V23" s="13">
        <f t="shared" si="3"/>
        <v>30</v>
      </c>
      <c r="W23" s="13">
        <f t="shared" si="4"/>
        <v>143</v>
      </c>
    </row>
    <row r="24" spans="1:23" ht="17.25" x14ac:dyDescent="0.3">
      <c r="A24" s="7">
        <v>5</v>
      </c>
      <c r="B24" s="8" t="s">
        <v>178</v>
      </c>
      <c r="C24" s="3" t="s">
        <v>184</v>
      </c>
      <c r="D24" s="12">
        <v>7</v>
      </c>
      <c r="E24" s="12">
        <v>7</v>
      </c>
      <c r="F24" s="14">
        <v>67</v>
      </c>
      <c r="G24" s="13">
        <v>6</v>
      </c>
      <c r="H24" s="13">
        <v>8</v>
      </c>
      <c r="I24" s="13">
        <v>37</v>
      </c>
      <c r="J24" s="13">
        <v>7</v>
      </c>
      <c r="K24" s="13">
        <f t="shared" si="2"/>
        <v>9</v>
      </c>
      <c r="L24" s="13">
        <v>77</v>
      </c>
      <c r="M24" s="33">
        <v>4</v>
      </c>
      <c r="N24" s="33">
        <f>8-M24</f>
        <v>4</v>
      </c>
      <c r="O24" s="33">
        <v>29</v>
      </c>
      <c r="P24" s="64"/>
      <c r="Q24" s="64"/>
      <c r="R24" s="64"/>
      <c r="S24" s="64"/>
      <c r="T24" s="64"/>
      <c r="U24" s="64"/>
      <c r="V24" s="13">
        <f t="shared" si="3"/>
        <v>28</v>
      </c>
      <c r="W24" s="13">
        <f t="shared" si="4"/>
        <v>210</v>
      </c>
    </row>
    <row r="25" spans="1:23" ht="17.25" x14ac:dyDescent="0.3">
      <c r="A25" s="7">
        <v>6</v>
      </c>
      <c r="B25" s="8" t="s">
        <v>189</v>
      </c>
      <c r="C25" s="3" t="s">
        <v>193</v>
      </c>
      <c r="D25" s="12">
        <v>6</v>
      </c>
      <c r="E25" s="12">
        <v>8</v>
      </c>
      <c r="F25" s="12">
        <v>66</v>
      </c>
      <c r="G25" s="13">
        <v>7</v>
      </c>
      <c r="H25" s="13">
        <v>7</v>
      </c>
      <c r="I25" s="13">
        <v>43</v>
      </c>
      <c r="J25" s="13">
        <v>5</v>
      </c>
      <c r="K25" s="13">
        <f t="shared" si="2"/>
        <v>11</v>
      </c>
      <c r="L25" s="13">
        <v>59</v>
      </c>
      <c r="M25" s="64"/>
      <c r="N25" s="64"/>
      <c r="O25" s="64"/>
      <c r="P25" s="64"/>
      <c r="Q25" s="64"/>
      <c r="R25" s="64"/>
      <c r="S25" s="64"/>
      <c r="T25" s="64"/>
      <c r="U25" s="64"/>
      <c r="V25" s="13">
        <f t="shared" si="3"/>
        <v>26</v>
      </c>
      <c r="W25" s="13">
        <f t="shared" si="4"/>
        <v>168</v>
      </c>
    </row>
    <row r="26" spans="1:23" ht="17.25" x14ac:dyDescent="0.3">
      <c r="A26" s="7">
        <v>7</v>
      </c>
      <c r="B26" s="8" t="s">
        <v>306</v>
      </c>
      <c r="C26" s="3" t="s">
        <v>194</v>
      </c>
      <c r="D26" s="12">
        <v>8</v>
      </c>
      <c r="E26" s="12">
        <v>6</v>
      </c>
      <c r="F26" s="14">
        <v>73</v>
      </c>
      <c r="G26" s="13">
        <v>5</v>
      </c>
      <c r="H26" s="13">
        <v>9</v>
      </c>
      <c r="I26" s="13">
        <v>36</v>
      </c>
      <c r="J26" s="13">
        <v>12</v>
      </c>
      <c r="K26" s="13">
        <f t="shared" si="2"/>
        <v>4</v>
      </c>
      <c r="L26" s="13">
        <v>110</v>
      </c>
      <c r="M26" s="64"/>
      <c r="N26" s="64"/>
      <c r="O26" s="64"/>
      <c r="P26" s="64"/>
      <c r="Q26" s="64"/>
      <c r="R26" s="64"/>
      <c r="S26" s="64"/>
      <c r="T26" s="64"/>
      <c r="U26" s="64"/>
      <c r="V26" s="13">
        <f t="shared" si="3"/>
        <v>19</v>
      </c>
      <c r="W26" s="13">
        <f t="shared" si="4"/>
        <v>219</v>
      </c>
    </row>
    <row r="27" spans="1:23" ht="17.25" x14ac:dyDescent="0.3">
      <c r="A27" s="7">
        <v>8</v>
      </c>
      <c r="B27" s="8" t="s">
        <v>180</v>
      </c>
      <c r="C27" s="3" t="s">
        <v>185</v>
      </c>
      <c r="D27" s="12">
        <v>10</v>
      </c>
      <c r="E27" s="12">
        <v>4</v>
      </c>
      <c r="F27" s="14">
        <v>106</v>
      </c>
      <c r="G27" s="13">
        <v>8</v>
      </c>
      <c r="H27" s="13">
        <v>6</v>
      </c>
      <c r="I27" s="13">
        <v>55</v>
      </c>
      <c r="J27" s="13">
        <v>11</v>
      </c>
      <c r="K27" s="13">
        <f t="shared" si="2"/>
        <v>5</v>
      </c>
      <c r="L27" s="13">
        <v>102</v>
      </c>
      <c r="M27" s="33">
        <v>6</v>
      </c>
      <c r="N27" s="33">
        <f>8-M27</f>
        <v>2</v>
      </c>
      <c r="O27" s="33">
        <v>38</v>
      </c>
      <c r="P27" s="33">
        <v>4</v>
      </c>
      <c r="Q27" s="33">
        <v>1</v>
      </c>
      <c r="R27" s="33">
        <v>12</v>
      </c>
      <c r="S27" s="64"/>
      <c r="T27" s="64"/>
      <c r="U27" s="64"/>
      <c r="V27" s="13">
        <f t="shared" si="3"/>
        <v>18</v>
      </c>
      <c r="W27" s="13">
        <f t="shared" si="4"/>
        <v>313</v>
      </c>
    </row>
    <row r="28" spans="1:23" ht="17.25" x14ac:dyDescent="0.3">
      <c r="A28" s="7">
        <v>9</v>
      </c>
      <c r="B28" s="8" t="s">
        <v>177</v>
      </c>
      <c r="C28" s="3" t="s">
        <v>98</v>
      </c>
      <c r="D28" s="12">
        <v>5</v>
      </c>
      <c r="E28" s="12">
        <v>9</v>
      </c>
      <c r="F28" s="14">
        <v>61</v>
      </c>
      <c r="G28" s="64"/>
      <c r="H28" s="64"/>
      <c r="I28" s="64"/>
      <c r="J28" s="33">
        <v>8</v>
      </c>
      <c r="K28" s="33">
        <f t="shared" si="2"/>
        <v>8</v>
      </c>
      <c r="L28" s="33">
        <v>88</v>
      </c>
      <c r="M28" s="64"/>
      <c r="N28" s="64"/>
      <c r="O28" s="64"/>
      <c r="P28" s="64"/>
      <c r="Q28" s="64"/>
      <c r="R28" s="64"/>
      <c r="S28" s="64"/>
      <c r="T28" s="64"/>
      <c r="U28" s="64"/>
      <c r="V28" s="13">
        <f t="shared" si="3"/>
        <v>17</v>
      </c>
      <c r="W28" s="13">
        <f t="shared" si="4"/>
        <v>149</v>
      </c>
    </row>
    <row r="29" spans="1:23" ht="17.25" x14ac:dyDescent="0.3">
      <c r="A29" s="7">
        <v>10</v>
      </c>
      <c r="B29" s="8" t="s">
        <v>179</v>
      </c>
      <c r="C29" s="3" t="s">
        <v>163</v>
      </c>
      <c r="D29" s="12">
        <v>9</v>
      </c>
      <c r="E29" s="12">
        <v>5</v>
      </c>
      <c r="F29" s="14">
        <v>103</v>
      </c>
      <c r="G29" s="13">
        <v>9</v>
      </c>
      <c r="H29" s="13">
        <v>5</v>
      </c>
      <c r="I29" s="13">
        <v>78</v>
      </c>
      <c r="J29" s="13">
        <v>9</v>
      </c>
      <c r="K29" s="13">
        <f t="shared" si="2"/>
        <v>7</v>
      </c>
      <c r="L29" s="13">
        <v>97</v>
      </c>
      <c r="M29" s="64"/>
      <c r="N29" s="64"/>
      <c r="O29" s="64"/>
      <c r="P29" s="64"/>
      <c r="Q29" s="64"/>
      <c r="R29" s="64"/>
      <c r="S29" s="64"/>
      <c r="T29" s="64"/>
      <c r="U29" s="64"/>
      <c r="V29" s="13">
        <f t="shared" si="3"/>
        <v>17</v>
      </c>
      <c r="W29" s="13">
        <f t="shared" si="4"/>
        <v>278</v>
      </c>
    </row>
    <row r="30" spans="1:23" ht="17.25" x14ac:dyDescent="0.3">
      <c r="A30" s="7">
        <v>11</v>
      </c>
      <c r="B30" s="8" t="s">
        <v>386</v>
      </c>
      <c r="C30" s="31" t="s">
        <v>387</v>
      </c>
      <c r="D30" s="68"/>
      <c r="E30" s="68"/>
      <c r="F30" s="68"/>
      <c r="G30" s="68"/>
      <c r="H30" s="68"/>
      <c r="I30" s="68"/>
      <c r="J30" s="32">
        <v>3</v>
      </c>
      <c r="K30" s="13">
        <f t="shared" si="2"/>
        <v>13</v>
      </c>
      <c r="L30" s="32">
        <v>22</v>
      </c>
      <c r="M30" s="67"/>
      <c r="N30" s="64"/>
      <c r="O30" s="67"/>
      <c r="P30" s="67"/>
      <c r="Q30" s="67"/>
      <c r="R30" s="67"/>
      <c r="S30" s="67"/>
      <c r="T30" s="67"/>
      <c r="U30" s="67"/>
      <c r="V30" s="13">
        <f t="shared" si="3"/>
        <v>13</v>
      </c>
      <c r="W30" s="13">
        <f t="shared" si="4"/>
        <v>22</v>
      </c>
    </row>
    <row r="31" spans="1:23" ht="17.25" x14ac:dyDescent="0.3">
      <c r="A31" s="7">
        <v>12</v>
      </c>
      <c r="B31" s="8" t="s">
        <v>307</v>
      </c>
      <c r="C31" s="31" t="s">
        <v>308</v>
      </c>
      <c r="D31" s="68"/>
      <c r="E31" s="68"/>
      <c r="F31" s="68"/>
      <c r="G31" s="32">
        <v>10</v>
      </c>
      <c r="H31" s="32">
        <v>4</v>
      </c>
      <c r="I31" s="32">
        <v>84</v>
      </c>
      <c r="J31" s="32">
        <v>10</v>
      </c>
      <c r="K31" s="13">
        <f t="shared" si="2"/>
        <v>6</v>
      </c>
      <c r="L31" s="32">
        <v>101</v>
      </c>
      <c r="M31" s="67"/>
      <c r="N31" s="64"/>
      <c r="O31" s="67"/>
      <c r="P31" s="67"/>
      <c r="Q31" s="67"/>
      <c r="R31" s="67"/>
      <c r="S31" s="67"/>
      <c r="T31" s="67"/>
      <c r="U31" s="67"/>
      <c r="V31" s="13">
        <f t="shared" si="3"/>
        <v>10</v>
      </c>
      <c r="W31" s="13">
        <f t="shared" si="4"/>
        <v>185</v>
      </c>
    </row>
    <row r="32" spans="1:23" ht="17.25" x14ac:dyDescent="0.3">
      <c r="A32" s="7">
        <v>13</v>
      </c>
      <c r="B32" s="8" t="s">
        <v>181</v>
      </c>
      <c r="C32" s="3" t="s">
        <v>186</v>
      </c>
      <c r="D32" s="12">
        <v>11</v>
      </c>
      <c r="E32" s="12">
        <v>3</v>
      </c>
      <c r="F32" s="12">
        <v>118</v>
      </c>
      <c r="G32" s="13">
        <v>11</v>
      </c>
      <c r="H32" s="13">
        <v>3</v>
      </c>
      <c r="I32" s="13">
        <v>87</v>
      </c>
      <c r="J32" s="32">
        <v>13</v>
      </c>
      <c r="K32" s="13">
        <f t="shared" si="2"/>
        <v>3</v>
      </c>
      <c r="L32" s="32">
        <v>129</v>
      </c>
      <c r="M32" s="33">
        <v>7</v>
      </c>
      <c r="N32" s="33">
        <f>8-M32</f>
        <v>1</v>
      </c>
      <c r="O32" s="33">
        <v>44</v>
      </c>
      <c r="P32" s="64"/>
      <c r="Q32" s="64"/>
      <c r="R32" s="64"/>
      <c r="S32" s="64"/>
      <c r="T32" s="64"/>
      <c r="U32" s="64"/>
      <c r="V32" s="13">
        <f t="shared" si="3"/>
        <v>10</v>
      </c>
      <c r="W32" s="13">
        <f t="shared" si="4"/>
        <v>378</v>
      </c>
    </row>
    <row r="33" spans="1:23" ht="17.25" x14ac:dyDescent="0.3">
      <c r="A33" s="7">
        <v>14</v>
      </c>
      <c r="B33" s="8" t="s">
        <v>309</v>
      </c>
      <c r="C33" s="31" t="s">
        <v>310</v>
      </c>
      <c r="D33" s="68"/>
      <c r="E33" s="68"/>
      <c r="F33" s="68"/>
      <c r="G33" s="32">
        <v>12</v>
      </c>
      <c r="H33" s="32">
        <v>2</v>
      </c>
      <c r="I33" s="32">
        <v>87</v>
      </c>
      <c r="J33" s="32">
        <v>14</v>
      </c>
      <c r="K33" s="13">
        <f t="shared" si="2"/>
        <v>2</v>
      </c>
      <c r="L33" s="32">
        <v>139</v>
      </c>
      <c r="M33" s="67"/>
      <c r="N33" s="64"/>
      <c r="O33" s="67"/>
      <c r="P33" s="67"/>
      <c r="Q33" s="67"/>
      <c r="R33" s="67"/>
      <c r="S33" s="67"/>
      <c r="T33" s="67"/>
      <c r="U33" s="67"/>
      <c r="V33" s="13">
        <f t="shared" si="3"/>
        <v>4</v>
      </c>
      <c r="W33" s="13">
        <f t="shared" si="4"/>
        <v>226</v>
      </c>
    </row>
    <row r="34" spans="1:23" ht="17.25" x14ac:dyDescent="0.3">
      <c r="A34" s="7">
        <v>15</v>
      </c>
      <c r="B34" s="8" t="s">
        <v>566</v>
      </c>
      <c r="C34" s="31" t="s">
        <v>567</v>
      </c>
      <c r="D34" s="68"/>
      <c r="E34" s="68"/>
      <c r="F34" s="68"/>
      <c r="G34" s="68"/>
      <c r="H34" s="68"/>
      <c r="I34" s="68"/>
      <c r="J34" s="67"/>
      <c r="K34" s="67"/>
      <c r="L34" s="67"/>
      <c r="M34" s="57">
        <v>5</v>
      </c>
      <c r="N34" s="33">
        <f>8-M34</f>
        <v>3</v>
      </c>
      <c r="O34" s="57">
        <v>37</v>
      </c>
      <c r="P34" s="67"/>
      <c r="Q34" s="67"/>
      <c r="R34" s="67"/>
      <c r="S34" s="67"/>
      <c r="T34" s="67"/>
      <c r="U34" s="67"/>
      <c r="V34" s="13">
        <f t="shared" si="3"/>
        <v>3</v>
      </c>
      <c r="W34" s="13">
        <f t="shared" si="4"/>
        <v>37</v>
      </c>
    </row>
    <row r="35" spans="1:23" ht="17.25" x14ac:dyDescent="0.3">
      <c r="A35" s="7">
        <v>16</v>
      </c>
      <c r="B35" s="8" t="s">
        <v>191</v>
      </c>
      <c r="C35" s="3" t="s">
        <v>186</v>
      </c>
      <c r="D35" s="12">
        <v>13</v>
      </c>
      <c r="E35" s="12">
        <v>1</v>
      </c>
      <c r="F35" s="14">
        <v>154</v>
      </c>
      <c r="G35" s="13">
        <v>13</v>
      </c>
      <c r="H35" s="13">
        <v>1</v>
      </c>
      <c r="I35" s="13">
        <v>98</v>
      </c>
      <c r="J35" s="13">
        <v>15</v>
      </c>
      <c r="K35" s="13">
        <f>16-J35</f>
        <v>1</v>
      </c>
      <c r="L35" s="13">
        <v>160</v>
      </c>
      <c r="M35" s="64"/>
      <c r="N35" s="64"/>
      <c r="O35" s="64"/>
      <c r="P35" s="64"/>
      <c r="Q35" s="64"/>
      <c r="R35" s="64"/>
      <c r="S35" s="64"/>
      <c r="T35" s="64"/>
      <c r="U35" s="64"/>
      <c r="V35" s="13">
        <f t="shared" si="3"/>
        <v>3</v>
      </c>
      <c r="W35" s="13">
        <f t="shared" si="4"/>
        <v>412</v>
      </c>
    </row>
    <row r="36" spans="1:23" ht="17.25" x14ac:dyDescent="0.3">
      <c r="A36" s="74">
        <v>17</v>
      </c>
      <c r="B36" s="8" t="s">
        <v>190</v>
      </c>
      <c r="C36" s="3" t="s">
        <v>192</v>
      </c>
      <c r="D36" s="12">
        <v>12</v>
      </c>
      <c r="E36" s="12">
        <v>2</v>
      </c>
      <c r="F36" s="12">
        <v>134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">
        <f t="shared" si="3"/>
        <v>2</v>
      </c>
      <c r="W36" s="13">
        <f t="shared" si="4"/>
        <v>134</v>
      </c>
    </row>
    <row r="38" spans="1:23" ht="17.25" x14ac:dyDescent="0.3">
      <c r="A38" s="1" t="s">
        <v>196</v>
      </c>
      <c r="B38" s="23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54"/>
      <c r="N38" s="54"/>
      <c r="O38" s="54"/>
      <c r="P38" s="49"/>
      <c r="Q38" s="49"/>
      <c r="R38" s="49"/>
      <c r="S38" s="49"/>
      <c r="T38" s="49"/>
      <c r="U38" s="49"/>
      <c r="V38" s="26"/>
      <c r="W38" s="26"/>
    </row>
    <row r="39" spans="1:23" ht="17.25" x14ac:dyDescent="0.3">
      <c r="A39" s="86" t="s">
        <v>3</v>
      </c>
      <c r="B39" s="87" t="s">
        <v>0</v>
      </c>
      <c r="C39" s="87" t="s">
        <v>1</v>
      </c>
      <c r="D39" s="103" t="s">
        <v>395</v>
      </c>
      <c r="E39" s="104"/>
      <c r="F39" s="105"/>
      <c r="G39" s="95" t="s">
        <v>396</v>
      </c>
      <c r="H39" s="96"/>
      <c r="I39" s="97"/>
      <c r="J39" s="102" t="s">
        <v>397</v>
      </c>
      <c r="K39" s="102"/>
      <c r="L39" s="102"/>
      <c r="M39" s="102" t="s">
        <v>398</v>
      </c>
      <c r="N39" s="102"/>
      <c r="O39" s="102"/>
      <c r="P39" s="99" t="s">
        <v>613</v>
      </c>
      <c r="Q39" s="100"/>
      <c r="R39" s="101"/>
      <c r="S39" s="99" t="s">
        <v>619</v>
      </c>
      <c r="T39" s="100"/>
      <c r="U39" s="101"/>
      <c r="V39" s="93" t="s">
        <v>75</v>
      </c>
      <c r="W39" s="93" t="s">
        <v>76</v>
      </c>
    </row>
    <row r="40" spans="1:23" ht="17.25" x14ac:dyDescent="0.3">
      <c r="A40" s="86"/>
      <c r="B40" s="87"/>
      <c r="C40" s="87"/>
      <c r="D40" s="11" t="s">
        <v>2</v>
      </c>
      <c r="E40" s="11" t="s">
        <v>75</v>
      </c>
      <c r="F40" s="11" t="s">
        <v>76</v>
      </c>
      <c r="G40" s="11" t="s">
        <v>2</v>
      </c>
      <c r="H40" s="11" t="s">
        <v>75</v>
      </c>
      <c r="I40" s="11" t="s">
        <v>76</v>
      </c>
      <c r="J40" s="39" t="s">
        <v>381</v>
      </c>
      <c r="K40" s="39" t="s">
        <v>382</v>
      </c>
      <c r="L40" s="39" t="s">
        <v>383</v>
      </c>
      <c r="M40" s="55" t="s">
        <v>3</v>
      </c>
      <c r="N40" s="55" t="s">
        <v>75</v>
      </c>
      <c r="O40" s="55" t="s">
        <v>76</v>
      </c>
      <c r="P40" s="81" t="s">
        <v>614</v>
      </c>
      <c r="Q40" s="81" t="s">
        <v>615</v>
      </c>
      <c r="R40" s="81" t="s">
        <v>616</v>
      </c>
      <c r="S40" s="81" t="s">
        <v>3</v>
      </c>
      <c r="T40" s="81" t="s">
        <v>75</v>
      </c>
      <c r="U40" s="81" t="s">
        <v>76</v>
      </c>
      <c r="V40" s="94"/>
      <c r="W40" s="94"/>
    </row>
    <row r="41" spans="1:23" ht="17.25" x14ac:dyDescent="0.3">
      <c r="A41" s="70">
        <v>1</v>
      </c>
      <c r="B41" s="71" t="s">
        <v>197</v>
      </c>
      <c r="C41" s="71" t="s">
        <v>149</v>
      </c>
      <c r="D41" s="12">
        <v>1</v>
      </c>
      <c r="E41" s="12">
        <v>31</v>
      </c>
      <c r="F41" s="12">
        <v>12</v>
      </c>
      <c r="G41" s="13">
        <v>1</v>
      </c>
      <c r="H41" s="13">
        <v>32</v>
      </c>
      <c r="I41" s="13">
        <v>9</v>
      </c>
      <c r="J41" s="13">
        <v>1</v>
      </c>
      <c r="K41" s="13">
        <f>29-J41</f>
        <v>28</v>
      </c>
      <c r="L41" s="13">
        <v>13</v>
      </c>
      <c r="M41" s="33">
        <v>1</v>
      </c>
      <c r="N41" s="33">
        <f t="shared" ref="N41:N60" si="5">39-M41</f>
        <v>38</v>
      </c>
      <c r="O41" s="33">
        <v>7</v>
      </c>
      <c r="P41" s="33">
        <v>1</v>
      </c>
      <c r="Q41" s="33">
        <f t="shared" ref="Q41:Q46" si="6">17-P41</f>
        <v>16</v>
      </c>
      <c r="R41" s="33">
        <v>5</v>
      </c>
      <c r="S41" s="33">
        <v>1</v>
      </c>
      <c r="T41" s="33">
        <f t="shared" ref="T41:T47" si="7">13-S41</f>
        <v>12</v>
      </c>
      <c r="U41" s="33">
        <v>6</v>
      </c>
      <c r="V41" s="13">
        <f t="shared" ref="V41:V86" si="8">E41+H41+K41+N41+Q41+T41</f>
        <v>157</v>
      </c>
      <c r="W41" s="13">
        <f t="shared" ref="W41:W86" si="9">F41+I41+L41+O41+R41+U41</f>
        <v>52</v>
      </c>
    </row>
    <row r="42" spans="1:23" ht="17.25" x14ac:dyDescent="0.3">
      <c r="A42" s="70">
        <v>2</v>
      </c>
      <c r="B42" s="71" t="s">
        <v>198</v>
      </c>
      <c r="C42" s="71" t="s">
        <v>227</v>
      </c>
      <c r="D42" s="12">
        <v>2</v>
      </c>
      <c r="E42" s="12">
        <v>30</v>
      </c>
      <c r="F42" s="12">
        <v>20</v>
      </c>
      <c r="G42" s="13">
        <v>2</v>
      </c>
      <c r="H42" s="13">
        <v>31</v>
      </c>
      <c r="I42" s="13">
        <v>20</v>
      </c>
      <c r="J42" s="13">
        <v>2</v>
      </c>
      <c r="K42" s="13">
        <f>29-J42</f>
        <v>27</v>
      </c>
      <c r="L42" s="13">
        <v>22</v>
      </c>
      <c r="M42" s="33">
        <v>2</v>
      </c>
      <c r="N42" s="33">
        <f t="shared" si="5"/>
        <v>37</v>
      </c>
      <c r="O42" s="33">
        <v>16</v>
      </c>
      <c r="P42" s="33">
        <v>2</v>
      </c>
      <c r="Q42" s="33">
        <f t="shared" si="6"/>
        <v>15</v>
      </c>
      <c r="R42" s="33">
        <v>6</v>
      </c>
      <c r="S42" s="33">
        <v>2</v>
      </c>
      <c r="T42" s="33">
        <f t="shared" si="7"/>
        <v>11</v>
      </c>
      <c r="U42" s="33">
        <v>8</v>
      </c>
      <c r="V42" s="13">
        <f t="shared" si="8"/>
        <v>151</v>
      </c>
      <c r="W42" s="13">
        <f t="shared" si="9"/>
        <v>92</v>
      </c>
    </row>
    <row r="43" spans="1:23" ht="17.25" x14ac:dyDescent="0.3">
      <c r="A43" s="7">
        <v>3</v>
      </c>
      <c r="B43" s="8" t="s">
        <v>200</v>
      </c>
      <c r="C43" s="3" t="s">
        <v>151</v>
      </c>
      <c r="D43" s="12">
        <v>4</v>
      </c>
      <c r="E43" s="12">
        <v>28</v>
      </c>
      <c r="F43" s="14">
        <v>38</v>
      </c>
      <c r="G43" s="13">
        <v>4</v>
      </c>
      <c r="H43" s="13">
        <v>29</v>
      </c>
      <c r="I43" s="13">
        <v>29</v>
      </c>
      <c r="J43" s="13">
        <v>3</v>
      </c>
      <c r="K43" s="13">
        <f>29-J43</f>
        <v>26</v>
      </c>
      <c r="L43" s="13">
        <v>43</v>
      </c>
      <c r="M43" s="33">
        <v>3</v>
      </c>
      <c r="N43" s="33">
        <f t="shared" si="5"/>
        <v>36</v>
      </c>
      <c r="O43" s="33">
        <v>21</v>
      </c>
      <c r="P43" s="33">
        <v>3</v>
      </c>
      <c r="Q43" s="33">
        <f t="shared" si="6"/>
        <v>14</v>
      </c>
      <c r="R43" s="33">
        <v>12</v>
      </c>
      <c r="S43" s="33">
        <v>4</v>
      </c>
      <c r="T43" s="33">
        <f t="shared" si="7"/>
        <v>9</v>
      </c>
      <c r="U43" s="33">
        <v>23</v>
      </c>
      <c r="V43" s="13">
        <f t="shared" si="8"/>
        <v>142</v>
      </c>
      <c r="W43" s="13">
        <f t="shared" si="9"/>
        <v>166</v>
      </c>
    </row>
    <row r="44" spans="1:23" ht="17.25" x14ac:dyDescent="0.3">
      <c r="A44" s="7">
        <v>4</v>
      </c>
      <c r="B44" s="8" t="s">
        <v>204</v>
      </c>
      <c r="C44" s="3" t="s">
        <v>156</v>
      </c>
      <c r="D44" s="12">
        <v>8</v>
      </c>
      <c r="E44" s="12">
        <v>24</v>
      </c>
      <c r="F44" s="14">
        <v>66</v>
      </c>
      <c r="G44" s="13">
        <v>5</v>
      </c>
      <c r="H44" s="13">
        <v>28</v>
      </c>
      <c r="I44" s="13">
        <v>36</v>
      </c>
      <c r="J44" s="13">
        <v>7</v>
      </c>
      <c r="K44" s="13">
        <f>29-J44</f>
        <v>22</v>
      </c>
      <c r="L44" s="13">
        <v>63</v>
      </c>
      <c r="M44" s="33">
        <v>8</v>
      </c>
      <c r="N44" s="33">
        <f t="shared" si="5"/>
        <v>31</v>
      </c>
      <c r="O44" s="33">
        <v>54</v>
      </c>
      <c r="P44" s="33">
        <v>5</v>
      </c>
      <c r="Q44" s="33">
        <f t="shared" si="6"/>
        <v>12</v>
      </c>
      <c r="R44" s="33">
        <v>19</v>
      </c>
      <c r="S44" s="33">
        <v>10</v>
      </c>
      <c r="T44" s="33">
        <f t="shared" si="7"/>
        <v>3</v>
      </c>
      <c r="U44" s="33">
        <v>37</v>
      </c>
      <c r="V44" s="13">
        <f t="shared" si="8"/>
        <v>120</v>
      </c>
      <c r="W44" s="13">
        <f t="shared" si="9"/>
        <v>275</v>
      </c>
    </row>
    <row r="45" spans="1:23" ht="17.25" x14ac:dyDescent="0.3">
      <c r="A45" s="7">
        <v>5</v>
      </c>
      <c r="B45" s="8" t="s">
        <v>201</v>
      </c>
      <c r="C45" s="3" t="s">
        <v>152</v>
      </c>
      <c r="D45" s="12">
        <v>5</v>
      </c>
      <c r="E45" s="12">
        <v>27</v>
      </c>
      <c r="F45" s="14">
        <v>51</v>
      </c>
      <c r="G45" s="13">
        <v>3</v>
      </c>
      <c r="H45" s="13">
        <v>30</v>
      </c>
      <c r="I45" s="13">
        <v>26</v>
      </c>
      <c r="J45" s="13">
        <v>28</v>
      </c>
      <c r="K45" s="13">
        <f>29-J45</f>
        <v>1</v>
      </c>
      <c r="L45" s="13">
        <v>290</v>
      </c>
      <c r="M45" s="33">
        <v>5</v>
      </c>
      <c r="N45" s="33">
        <f t="shared" si="5"/>
        <v>34</v>
      </c>
      <c r="O45" s="33">
        <v>39</v>
      </c>
      <c r="P45" s="33">
        <v>4</v>
      </c>
      <c r="Q45" s="33">
        <f t="shared" si="6"/>
        <v>13</v>
      </c>
      <c r="R45" s="33">
        <v>12</v>
      </c>
      <c r="S45" s="33">
        <v>3</v>
      </c>
      <c r="T45" s="33">
        <f t="shared" si="7"/>
        <v>10</v>
      </c>
      <c r="U45" s="33">
        <v>19</v>
      </c>
      <c r="V45" s="13">
        <f t="shared" si="8"/>
        <v>115</v>
      </c>
      <c r="W45" s="13">
        <f t="shared" si="9"/>
        <v>437</v>
      </c>
    </row>
    <row r="46" spans="1:23" ht="17.25" x14ac:dyDescent="0.3">
      <c r="A46" s="7">
        <v>6</v>
      </c>
      <c r="B46" s="8" t="s">
        <v>202</v>
      </c>
      <c r="C46" s="3" t="s">
        <v>229</v>
      </c>
      <c r="D46" s="14">
        <v>6</v>
      </c>
      <c r="E46" s="12">
        <v>26</v>
      </c>
      <c r="F46" s="12">
        <v>62</v>
      </c>
      <c r="G46" s="13">
        <v>10</v>
      </c>
      <c r="H46" s="13">
        <v>23</v>
      </c>
      <c r="I46" s="13">
        <v>72</v>
      </c>
      <c r="J46" s="50">
        <v>10</v>
      </c>
      <c r="K46" s="50">
        <v>23</v>
      </c>
      <c r="L46" s="50">
        <v>72</v>
      </c>
      <c r="M46" s="33">
        <v>13</v>
      </c>
      <c r="N46" s="33">
        <f t="shared" si="5"/>
        <v>26</v>
      </c>
      <c r="O46" s="33">
        <v>83</v>
      </c>
      <c r="P46" s="33">
        <v>9</v>
      </c>
      <c r="Q46" s="33">
        <f t="shared" si="6"/>
        <v>8</v>
      </c>
      <c r="R46" s="33">
        <v>27</v>
      </c>
      <c r="S46" s="33">
        <v>6</v>
      </c>
      <c r="T46" s="33">
        <f t="shared" si="7"/>
        <v>7</v>
      </c>
      <c r="U46" s="33">
        <v>30</v>
      </c>
      <c r="V46" s="13">
        <f t="shared" si="8"/>
        <v>113</v>
      </c>
      <c r="W46" s="13">
        <f t="shared" si="9"/>
        <v>346</v>
      </c>
    </row>
    <row r="47" spans="1:23" ht="17.25" x14ac:dyDescent="0.3">
      <c r="A47" s="7">
        <v>7</v>
      </c>
      <c r="B47" s="8" t="s">
        <v>203</v>
      </c>
      <c r="C47" s="3" t="s">
        <v>193</v>
      </c>
      <c r="D47" s="12">
        <v>7</v>
      </c>
      <c r="E47" s="12">
        <v>25</v>
      </c>
      <c r="F47" s="14">
        <v>63</v>
      </c>
      <c r="G47" s="13">
        <v>8</v>
      </c>
      <c r="H47" s="13">
        <v>25</v>
      </c>
      <c r="I47" s="13">
        <v>63</v>
      </c>
      <c r="J47" s="13">
        <v>8</v>
      </c>
      <c r="K47" s="13">
        <f>29-J47</f>
        <v>21</v>
      </c>
      <c r="L47" s="13">
        <v>76</v>
      </c>
      <c r="M47" s="33">
        <v>9</v>
      </c>
      <c r="N47" s="33">
        <f t="shared" si="5"/>
        <v>30</v>
      </c>
      <c r="O47" s="33">
        <v>61</v>
      </c>
      <c r="P47" s="64"/>
      <c r="Q47" s="64"/>
      <c r="R47" s="64"/>
      <c r="S47" s="33">
        <v>9</v>
      </c>
      <c r="T47" s="33">
        <f t="shared" si="7"/>
        <v>4</v>
      </c>
      <c r="U47" s="33">
        <v>36</v>
      </c>
      <c r="V47" s="13">
        <f t="shared" si="8"/>
        <v>105</v>
      </c>
      <c r="W47" s="13">
        <f t="shared" si="9"/>
        <v>299</v>
      </c>
    </row>
    <row r="48" spans="1:23" ht="17.25" x14ac:dyDescent="0.3">
      <c r="A48" s="7">
        <v>8</v>
      </c>
      <c r="B48" s="8" t="s">
        <v>206</v>
      </c>
      <c r="C48" s="3" t="s">
        <v>229</v>
      </c>
      <c r="D48" s="12">
        <v>10</v>
      </c>
      <c r="E48" s="12">
        <v>22</v>
      </c>
      <c r="F48" s="14">
        <v>87</v>
      </c>
      <c r="G48" s="13">
        <v>13</v>
      </c>
      <c r="H48" s="32">
        <v>20</v>
      </c>
      <c r="I48" s="13">
        <v>101</v>
      </c>
      <c r="J48" s="13">
        <v>10</v>
      </c>
      <c r="K48" s="13">
        <f>29-J48</f>
        <v>19</v>
      </c>
      <c r="L48" s="13">
        <v>101</v>
      </c>
      <c r="M48" s="33">
        <v>12</v>
      </c>
      <c r="N48" s="33">
        <f t="shared" si="5"/>
        <v>27</v>
      </c>
      <c r="O48" s="33">
        <v>79</v>
      </c>
      <c r="P48" s="33">
        <v>7</v>
      </c>
      <c r="Q48" s="33">
        <f>17-P48</f>
        <v>10</v>
      </c>
      <c r="R48" s="33">
        <v>23</v>
      </c>
      <c r="S48" s="64"/>
      <c r="T48" s="64"/>
      <c r="U48" s="64"/>
      <c r="V48" s="13">
        <f t="shared" si="8"/>
        <v>98</v>
      </c>
      <c r="W48" s="13">
        <f t="shared" si="9"/>
        <v>391</v>
      </c>
    </row>
    <row r="49" spans="1:23" ht="17.25" x14ac:dyDescent="0.3">
      <c r="A49" s="7">
        <v>9</v>
      </c>
      <c r="B49" s="8" t="s">
        <v>199</v>
      </c>
      <c r="C49" s="3" t="s">
        <v>228</v>
      </c>
      <c r="D49" s="14">
        <v>3</v>
      </c>
      <c r="E49" s="12">
        <v>29</v>
      </c>
      <c r="F49" s="14">
        <v>37</v>
      </c>
      <c r="G49" s="13">
        <v>6</v>
      </c>
      <c r="H49" s="13">
        <v>27</v>
      </c>
      <c r="I49" s="13">
        <v>39</v>
      </c>
      <c r="J49" s="64"/>
      <c r="K49" s="64"/>
      <c r="L49" s="64"/>
      <c r="M49" s="33">
        <v>11</v>
      </c>
      <c r="N49" s="33">
        <f t="shared" si="5"/>
        <v>28</v>
      </c>
      <c r="O49" s="33">
        <v>76</v>
      </c>
      <c r="P49" s="33">
        <v>11</v>
      </c>
      <c r="Q49" s="33">
        <f>17-P49</f>
        <v>6</v>
      </c>
      <c r="R49" s="33">
        <v>29</v>
      </c>
      <c r="S49" s="33">
        <v>7</v>
      </c>
      <c r="T49" s="33">
        <f>13-S49</f>
        <v>6</v>
      </c>
      <c r="U49" s="33">
        <v>33</v>
      </c>
      <c r="V49" s="13">
        <f t="shared" si="8"/>
        <v>96</v>
      </c>
      <c r="W49" s="13">
        <f t="shared" si="9"/>
        <v>214</v>
      </c>
    </row>
    <row r="50" spans="1:23" ht="17.25" x14ac:dyDescent="0.3">
      <c r="A50" s="7">
        <v>10</v>
      </c>
      <c r="B50" s="8" t="s">
        <v>216</v>
      </c>
      <c r="C50" s="3" t="s">
        <v>234</v>
      </c>
      <c r="D50" s="12">
        <v>20</v>
      </c>
      <c r="E50" s="12">
        <v>12</v>
      </c>
      <c r="F50" s="14">
        <v>183</v>
      </c>
      <c r="G50" s="13">
        <v>19</v>
      </c>
      <c r="H50" s="13">
        <v>14</v>
      </c>
      <c r="I50" s="13">
        <v>123</v>
      </c>
      <c r="J50" s="13">
        <v>14</v>
      </c>
      <c r="K50" s="13">
        <f t="shared" ref="K50:K59" si="10">29-J50</f>
        <v>15</v>
      </c>
      <c r="L50" s="13">
        <v>146</v>
      </c>
      <c r="M50" s="33">
        <v>6</v>
      </c>
      <c r="N50" s="33">
        <f t="shared" si="5"/>
        <v>33</v>
      </c>
      <c r="O50" s="33">
        <v>43</v>
      </c>
      <c r="P50" s="33">
        <v>6</v>
      </c>
      <c r="Q50" s="33">
        <f>17-P50</f>
        <v>11</v>
      </c>
      <c r="R50" s="33">
        <v>20</v>
      </c>
      <c r="S50" s="33">
        <v>5</v>
      </c>
      <c r="T50" s="33">
        <f>13-S50</f>
        <v>8</v>
      </c>
      <c r="U50" s="33">
        <v>23</v>
      </c>
      <c r="V50" s="13">
        <f t="shared" si="8"/>
        <v>93</v>
      </c>
      <c r="W50" s="13">
        <f t="shared" si="9"/>
        <v>538</v>
      </c>
    </row>
    <row r="51" spans="1:23" ht="17.25" x14ac:dyDescent="0.3">
      <c r="A51" s="7">
        <v>11</v>
      </c>
      <c r="B51" s="8" t="s">
        <v>209</v>
      </c>
      <c r="C51" s="3" t="s">
        <v>185</v>
      </c>
      <c r="D51" s="12">
        <v>13</v>
      </c>
      <c r="E51" s="12">
        <v>19</v>
      </c>
      <c r="F51" s="14">
        <v>133</v>
      </c>
      <c r="G51" s="13">
        <v>14</v>
      </c>
      <c r="H51" s="13">
        <v>19</v>
      </c>
      <c r="I51" s="13">
        <v>104</v>
      </c>
      <c r="J51" s="13">
        <v>13</v>
      </c>
      <c r="K51" s="13">
        <f t="shared" si="10"/>
        <v>16</v>
      </c>
      <c r="L51" s="13">
        <v>141</v>
      </c>
      <c r="M51" s="33">
        <v>17</v>
      </c>
      <c r="N51" s="33">
        <f t="shared" si="5"/>
        <v>22</v>
      </c>
      <c r="O51" s="33">
        <v>113</v>
      </c>
      <c r="P51" s="33">
        <v>8</v>
      </c>
      <c r="Q51" s="33">
        <f>17-P51</f>
        <v>9</v>
      </c>
      <c r="R51" s="33">
        <v>25</v>
      </c>
      <c r="S51" s="64"/>
      <c r="T51" s="64"/>
      <c r="U51" s="64"/>
      <c r="V51" s="13">
        <f t="shared" si="8"/>
        <v>85</v>
      </c>
      <c r="W51" s="13">
        <f t="shared" si="9"/>
        <v>516</v>
      </c>
    </row>
    <row r="52" spans="1:23" ht="17.25" x14ac:dyDescent="0.3">
      <c r="A52" s="7">
        <v>12</v>
      </c>
      <c r="B52" s="8" t="s">
        <v>207</v>
      </c>
      <c r="C52" s="3" t="s">
        <v>231</v>
      </c>
      <c r="D52" s="12">
        <v>11</v>
      </c>
      <c r="E52" s="12">
        <v>21</v>
      </c>
      <c r="F52" s="12">
        <v>120</v>
      </c>
      <c r="G52" s="13">
        <v>11</v>
      </c>
      <c r="H52" s="32">
        <v>22</v>
      </c>
      <c r="I52" s="13">
        <v>87</v>
      </c>
      <c r="J52" s="13">
        <v>16</v>
      </c>
      <c r="K52" s="13">
        <f t="shared" si="10"/>
        <v>13</v>
      </c>
      <c r="L52" s="13">
        <v>148</v>
      </c>
      <c r="M52" s="33">
        <v>15</v>
      </c>
      <c r="N52" s="33">
        <f t="shared" si="5"/>
        <v>24</v>
      </c>
      <c r="O52" s="33">
        <v>101</v>
      </c>
      <c r="P52" s="64"/>
      <c r="Q52" s="64"/>
      <c r="R52" s="64"/>
      <c r="S52" s="64"/>
      <c r="T52" s="64"/>
      <c r="U52" s="64"/>
      <c r="V52" s="13">
        <f t="shared" si="8"/>
        <v>80</v>
      </c>
      <c r="W52" s="13">
        <f t="shared" si="9"/>
        <v>456</v>
      </c>
    </row>
    <row r="53" spans="1:23" ht="17.25" x14ac:dyDescent="0.3">
      <c r="A53" s="7">
        <v>13</v>
      </c>
      <c r="B53" s="8" t="s">
        <v>210</v>
      </c>
      <c r="C53" s="3" t="s">
        <v>229</v>
      </c>
      <c r="D53" s="12">
        <v>14</v>
      </c>
      <c r="E53" s="12">
        <v>18</v>
      </c>
      <c r="F53" s="14">
        <v>141</v>
      </c>
      <c r="G53" s="13">
        <v>23</v>
      </c>
      <c r="H53" s="13">
        <v>10</v>
      </c>
      <c r="I53" s="13">
        <v>136</v>
      </c>
      <c r="J53" s="13">
        <v>15</v>
      </c>
      <c r="K53" s="13">
        <f t="shared" si="10"/>
        <v>14</v>
      </c>
      <c r="L53" s="13">
        <v>147</v>
      </c>
      <c r="M53" s="33">
        <v>16</v>
      </c>
      <c r="N53" s="33">
        <f t="shared" si="5"/>
        <v>23</v>
      </c>
      <c r="O53" s="33">
        <v>108</v>
      </c>
      <c r="P53" s="33">
        <v>10</v>
      </c>
      <c r="Q53" s="33">
        <f>17-P53</f>
        <v>7</v>
      </c>
      <c r="R53" s="33">
        <v>28</v>
      </c>
      <c r="S53" s="33">
        <v>8</v>
      </c>
      <c r="T53" s="33">
        <f>13-S53</f>
        <v>5</v>
      </c>
      <c r="U53" s="33">
        <v>34</v>
      </c>
      <c r="V53" s="13">
        <f t="shared" si="8"/>
        <v>77</v>
      </c>
      <c r="W53" s="13">
        <f t="shared" si="9"/>
        <v>594</v>
      </c>
    </row>
    <row r="54" spans="1:23" ht="17.25" x14ac:dyDescent="0.3">
      <c r="A54" s="7">
        <v>14</v>
      </c>
      <c r="B54" s="8" t="s">
        <v>226</v>
      </c>
      <c r="C54" s="3" t="s">
        <v>327</v>
      </c>
      <c r="D54" s="12">
        <v>31</v>
      </c>
      <c r="E54" s="27"/>
      <c r="F54" s="27"/>
      <c r="G54" s="28">
        <v>6</v>
      </c>
      <c r="H54" s="13">
        <v>27</v>
      </c>
      <c r="I54" s="13">
        <v>39</v>
      </c>
      <c r="J54" s="13">
        <v>9</v>
      </c>
      <c r="K54" s="13">
        <f t="shared" si="10"/>
        <v>20</v>
      </c>
      <c r="L54" s="13">
        <v>87</v>
      </c>
      <c r="M54" s="33">
        <v>14</v>
      </c>
      <c r="N54" s="33">
        <f t="shared" si="5"/>
        <v>25</v>
      </c>
      <c r="O54" s="33">
        <v>87</v>
      </c>
      <c r="P54" s="33">
        <v>14</v>
      </c>
      <c r="Q54" s="33">
        <f>17-P54</f>
        <v>3</v>
      </c>
      <c r="R54" s="33">
        <v>41</v>
      </c>
      <c r="S54" s="64"/>
      <c r="T54" s="64"/>
      <c r="U54" s="64"/>
      <c r="V54" s="13">
        <f t="shared" si="8"/>
        <v>75</v>
      </c>
      <c r="W54" s="13">
        <f t="shared" si="9"/>
        <v>254</v>
      </c>
    </row>
    <row r="55" spans="1:23" ht="17.25" x14ac:dyDescent="0.3">
      <c r="A55" s="7">
        <v>15</v>
      </c>
      <c r="B55" s="8" t="s">
        <v>224</v>
      </c>
      <c r="C55" s="3" t="s">
        <v>150</v>
      </c>
      <c r="D55" s="12">
        <v>28</v>
      </c>
      <c r="E55" s="12">
        <v>4</v>
      </c>
      <c r="F55" s="14">
        <v>243</v>
      </c>
      <c r="G55" s="13">
        <v>32</v>
      </c>
      <c r="H55" s="13">
        <v>1</v>
      </c>
      <c r="I55" s="13">
        <v>231</v>
      </c>
      <c r="J55" s="13">
        <v>4</v>
      </c>
      <c r="K55" s="13">
        <f t="shared" si="10"/>
        <v>25</v>
      </c>
      <c r="L55" s="13">
        <v>49</v>
      </c>
      <c r="M55" s="33">
        <v>4</v>
      </c>
      <c r="N55" s="33">
        <f t="shared" si="5"/>
        <v>35</v>
      </c>
      <c r="O55" s="33">
        <v>33</v>
      </c>
      <c r="P55" s="64"/>
      <c r="Q55" s="64"/>
      <c r="R55" s="64"/>
      <c r="S55" s="64"/>
      <c r="T55" s="64"/>
      <c r="U55" s="64"/>
      <c r="V55" s="13">
        <f t="shared" si="8"/>
        <v>65</v>
      </c>
      <c r="W55" s="13">
        <f t="shared" si="9"/>
        <v>556</v>
      </c>
    </row>
    <row r="56" spans="1:23" ht="17.25" x14ac:dyDescent="0.3">
      <c r="A56" s="7">
        <v>16</v>
      </c>
      <c r="B56" s="8" t="s">
        <v>388</v>
      </c>
      <c r="C56" s="3" t="s">
        <v>389</v>
      </c>
      <c r="D56" s="62"/>
      <c r="E56" s="62"/>
      <c r="F56" s="62"/>
      <c r="G56" s="64"/>
      <c r="H56" s="64"/>
      <c r="I56" s="64"/>
      <c r="J56" s="13">
        <v>6</v>
      </c>
      <c r="K56" s="13">
        <f t="shared" si="10"/>
        <v>23</v>
      </c>
      <c r="L56" s="13">
        <v>56</v>
      </c>
      <c r="M56" s="33">
        <v>7</v>
      </c>
      <c r="N56" s="33">
        <f t="shared" si="5"/>
        <v>32</v>
      </c>
      <c r="O56" s="33">
        <v>46</v>
      </c>
      <c r="P56" s="33">
        <v>16</v>
      </c>
      <c r="Q56" s="33">
        <f>17-P56</f>
        <v>1</v>
      </c>
      <c r="R56" s="33">
        <v>50</v>
      </c>
      <c r="S56" s="64"/>
      <c r="T56" s="64"/>
      <c r="U56" s="64"/>
      <c r="V56" s="13">
        <f t="shared" si="8"/>
        <v>56</v>
      </c>
      <c r="W56" s="13">
        <f t="shared" si="9"/>
        <v>152</v>
      </c>
    </row>
    <row r="57" spans="1:23" ht="17.25" x14ac:dyDescent="0.3">
      <c r="A57" s="7">
        <v>17</v>
      </c>
      <c r="B57" s="8" t="s">
        <v>214</v>
      </c>
      <c r="C57" s="3" t="s">
        <v>233</v>
      </c>
      <c r="D57" s="14">
        <v>18</v>
      </c>
      <c r="E57" s="12">
        <v>14</v>
      </c>
      <c r="F57" s="14">
        <v>174</v>
      </c>
      <c r="G57" s="13">
        <v>17</v>
      </c>
      <c r="H57" s="13">
        <v>16</v>
      </c>
      <c r="I57" s="13">
        <v>118</v>
      </c>
      <c r="J57" s="13">
        <v>20</v>
      </c>
      <c r="K57" s="13">
        <f t="shared" si="10"/>
        <v>9</v>
      </c>
      <c r="L57" s="13">
        <v>186</v>
      </c>
      <c r="M57" s="33">
        <v>22</v>
      </c>
      <c r="N57" s="33">
        <f t="shared" si="5"/>
        <v>17</v>
      </c>
      <c r="O57" s="33">
        <v>150</v>
      </c>
      <c r="P57" s="64"/>
      <c r="Q57" s="64"/>
      <c r="R57" s="64"/>
      <c r="S57" s="64"/>
      <c r="T57" s="64"/>
      <c r="U57" s="64"/>
      <c r="V57" s="13">
        <f t="shared" si="8"/>
        <v>56</v>
      </c>
      <c r="W57" s="13">
        <f t="shared" si="9"/>
        <v>628</v>
      </c>
    </row>
    <row r="58" spans="1:23" ht="17.25" x14ac:dyDescent="0.3">
      <c r="A58" s="7">
        <v>18</v>
      </c>
      <c r="B58" s="8" t="s">
        <v>213</v>
      </c>
      <c r="C58" s="3" t="s">
        <v>585</v>
      </c>
      <c r="D58" s="12">
        <v>17</v>
      </c>
      <c r="E58" s="12">
        <v>15</v>
      </c>
      <c r="F58" s="12">
        <v>159</v>
      </c>
      <c r="G58" s="13">
        <v>14</v>
      </c>
      <c r="H58" s="13">
        <v>19</v>
      </c>
      <c r="I58" s="13">
        <v>104</v>
      </c>
      <c r="J58" s="13">
        <v>12</v>
      </c>
      <c r="K58" s="13">
        <f t="shared" si="10"/>
        <v>17</v>
      </c>
      <c r="L58" s="13">
        <v>139</v>
      </c>
      <c r="M58" s="33">
        <v>38</v>
      </c>
      <c r="N58" s="33">
        <f t="shared" si="5"/>
        <v>1</v>
      </c>
      <c r="O58" s="33">
        <v>273</v>
      </c>
      <c r="P58" s="64"/>
      <c r="Q58" s="64"/>
      <c r="R58" s="64"/>
      <c r="S58" s="64"/>
      <c r="T58" s="64"/>
      <c r="U58" s="64"/>
      <c r="V58" s="13">
        <f t="shared" si="8"/>
        <v>52</v>
      </c>
      <c r="W58" s="13">
        <f t="shared" si="9"/>
        <v>675</v>
      </c>
    </row>
    <row r="59" spans="1:23" ht="17.25" x14ac:dyDescent="0.3">
      <c r="A59" s="7">
        <v>19</v>
      </c>
      <c r="B59" s="8" t="s">
        <v>221</v>
      </c>
      <c r="C59" s="3" t="s">
        <v>184</v>
      </c>
      <c r="D59" s="12">
        <v>25</v>
      </c>
      <c r="E59" s="12">
        <v>7</v>
      </c>
      <c r="F59" s="12">
        <v>225</v>
      </c>
      <c r="G59" s="13">
        <v>18</v>
      </c>
      <c r="H59" s="13">
        <v>15</v>
      </c>
      <c r="I59" s="13">
        <v>121</v>
      </c>
      <c r="J59" s="33">
        <v>21</v>
      </c>
      <c r="K59" s="33">
        <f t="shared" si="10"/>
        <v>8</v>
      </c>
      <c r="L59" s="33">
        <v>202</v>
      </c>
      <c r="M59" s="33">
        <v>18</v>
      </c>
      <c r="N59" s="33">
        <f t="shared" si="5"/>
        <v>21</v>
      </c>
      <c r="O59" s="33">
        <v>127</v>
      </c>
      <c r="P59" s="64"/>
      <c r="Q59" s="64"/>
      <c r="R59" s="64"/>
      <c r="S59" s="64"/>
      <c r="T59" s="64"/>
      <c r="U59" s="64"/>
      <c r="V59" s="13">
        <f t="shared" si="8"/>
        <v>51</v>
      </c>
      <c r="W59" s="13">
        <f t="shared" si="9"/>
        <v>675</v>
      </c>
    </row>
    <row r="60" spans="1:23" ht="17.25" x14ac:dyDescent="0.3">
      <c r="A60" s="7">
        <v>20</v>
      </c>
      <c r="B60" s="8" t="s">
        <v>208</v>
      </c>
      <c r="C60" s="3" t="s">
        <v>232</v>
      </c>
      <c r="D60" s="14">
        <v>12</v>
      </c>
      <c r="E60" s="12">
        <v>20</v>
      </c>
      <c r="F60" s="12">
        <v>133</v>
      </c>
      <c r="G60" s="64"/>
      <c r="H60" s="64"/>
      <c r="I60" s="64"/>
      <c r="J60" s="64"/>
      <c r="K60" s="64"/>
      <c r="L60" s="64"/>
      <c r="M60" s="33">
        <v>10</v>
      </c>
      <c r="N60" s="33">
        <f t="shared" si="5"/>
        <v>29</v>
      </c>
      <c r="O60" s="33">
        <v>65</v>
      </c>
      <c r="P60" s="64"/>
      <c r="Q60" s="64"/>
      <c r="R60" s="64"/>
      <c r="S60" s="64"/>
      <c r="T60" s="64"/>
      <c r="U60" s="64"/>
      <c r="V60" s="13">
        <f t="shared" si="8"/>
        <v>49</v>
      </c>
      <c r="W60" s="13">
        <f t="shared" si="9"/>
        <v>198</v>
      </c>
    </row>
    <row r="61" spans="1:23" ht="17.25" x14ac:dyDescent="0.3">
      <c r="A61" s="7">
        <v>21</v>
      </c>
      <c r="B61" s="8" t="s">
        <v>328</v>
      </c>
      <c r="C61" s="31" t="s">
        <v>329</v>
      </c>
      <c r="D61" s="68"/>
      <c r="E61" s="68"/>
      <c r="F61" s="68"/>
      <c r="G61" s="32">
        <v>9</v>
      </c>
      <c r="H61" s="32">
        <v>24</v>
      </c>
      <c r="I61" s="32">
        <v>69</v>
      </c>
      <c r="J61" s="32">
        <v>5</v>
      </c>
      <c r="K61" s="13">
        <f t="shared" ref="K61:K70" si="11">29-J61</f>
        <v>24</v>
      </c>
      <c r="L61" s="32">
        <v>55</v>
      </c>
      <c r="M61" s="67"/>
      <c r="N61" s="64"/>
      <c r="O61" s="67"/>
      <c r="P61" s="67"/>
      <c r="Q61" s="64"/>
      <c r="R61" s="67"/>
      <c r="S61" s="67"/>
      <c r="T61" s="64"/>
      <c r="U61" s="67"/>
      <c r="V61" s="13">
        <f t="shared" si="8"/>
        <v>48</v>
      </c>
      <c r="W61" s="13">
        <f t="shared" si="9"/>
        <v>124</v>
      </c>
    </row>
    <row r="62" spans="1:23" ht="17.25" x14ac:dyDescent="0.3">
      <c r="A62" s="7">
        <v>22</v>
      </c>
      <c r="B62" s="8" t="s">
        <v>211</v>
      </c>
      <c r="C62" s="3" t="s">
        <v>158</v>
      </c>
      <c r="D62" s="14">
        <v>15</v>
      </c>
      <c r="E62" s="12">
        <v>17</v>
      </c>
      <c r="F62" s="14">
        <v>142</v>
      </c>
      <c r="G62" s="13">
        <v>16</v>
      </c>
      <c r="H62" s="13">
        <v>17</v>
      </c>
      <c r="I62" s="13">
        <v>112</v>
      </c>
      <c r="J62" s="13">
        <v>18</v>
      </c>
      <c r="K62" s="13">
        <f t="shared" si="11"/>
        <v>11</v>
      </c>
      <c r="L62" s="13">
        <v>165</v>
      </c>
      <c r="M62" s="64"/>
      <c r="N62" s="64"/>
      <c r="O62" s="64"/>
      <c r="P62" s="64"/>
      <c r="Q62" s="64"/>
      <c r="R62" s="64"/>
      <c r="S62" s="64"/>
      <c r="T62" s="64"/>
      <c r="U62" s="64"/>
      <c r="V62" s="13">
        <f t="shared" si="8"/>
        <v>45</v>
      </c>
      <c r="W62" s="13">
        <f t="shared" si="9"/>
        <v>419</v>
      </c>
    </row>
    <row r="63" spans="1:23" ht="17.25" x14ac:dyDescent="0.3">
      <c r="A63" s="7">
        <v>23</v>
      </c>
      <c r="B63" s="8" t="s">
        <v>219</v>
      </c>
      <c r="C63" s="3" t="s">
        <v>114</v>
      </c>
      <c r="D63" s="12">
        <v>23</v>
      </c>
      <c r="E63" s="12">
        <v>9</v>
      </c>
      <c r="F63" s="14">
        <v>218</v>
      </c>
      <c r="G63" s="13">
        <v>25</v>
      </c>
      <c r="H63" s="13">
        <v>8</v>
      </c>
      <c r="I63" s="13">
        <v>160</v>
      </c>
      <c r="J63" s="33">
        <v>19</v>
      </c>
      <c r="K63" s="33">
        <f t="shared" si="11"/>
        <v>10</v>
      </c>
      <c r="L63" s="33">
        <v>177</v>
      </c>
      <c r="M63" s="33">
        <v>21</v>
      </c>
      <c r="N63" s="33">
        <f>39-M63</f>
        <v>18</v>
      </c>
      <c r="O63" s="33">
        <v>147</v>
      </c>
      <c r="P63" s="64"/>
      <c r="Q63" s="64"/>
      <c r="R63" s="64"/>
      <c r="S63" s="64"/>
      <c r="T63" s="64"/>
      <c r="U63" s="64"/>
      <c r="V63" s="13">
        <f t="shared" si="8"/>
        <v>45</v>
      </c>
      <c r="W63" s="13">
        <f t="shared" si="9"/>
        <v>702</v>
      </c>
    </row>
    <row r="64" spans="1:23" ht="17.25" x14ac:dyDescent="0.3">
      <c r="A64" s="7">
        <v>24</v>
      </c>
      <c r="B64" s="8" t="s">
        <v>218</v>
      </c>
      <c r="C64" s="3" t="s">
        <v>229</v>
      </c>
      <c r="D64" s="12">
        <v>22</v>
      </c>
      <c r="E64" s="12">
        <v>10</v>
      </c>
      <c r="F64" s="14">
        <v>215</v>
      </c>
      <c r="G64" s="13">
        <v>26</v>
      </c>
      <c r="H64" s="13">
        <v>7</v>
      </c>
      <c r="I64" s="13">
        <v>169</v>
      </c>
      <c r="J64" s="33">
        <v>23</v>
      </c>
      <c r="K64" s="33">
        <f t="shared" si="11"/>
        <v>6</v>
      </c>
      <c r="L64" s="33">
        <v>211</v>
      </c>
      <c r="M64" s="33">
        <v>24</v>
      </c>
      <c r="N64" s="33">
        <f>39-M64</f>
        <v>15</v>
      </c>
      <c r="O64" s="33">
        <v>168</v>
      </c>
      <c r="P64" s="33">
        <v>13</v>
      </c>
      <c r="Q64" s="33">
        <f>17-P64</f>
        <v>4</v>
      </c>
      <c r="R64" s="33">
        <v>39</v>
      </c>
      <c r="S64" s="33">
        <v>11</v>
      </c>
      <c r="T64" s="33">
        <f>13-S64</f>
        <v>2</v>
      </c>
      <c r="U64" s="33">
        <v>53</v>
      </c>
      <c r="V64" s="13">
        <f t="shared" si="8"/>
        <v>44</v>
      </c>
      <c r="W64" s="13">
        <f t="shared" si="9"/>
        <v>855</v>
      </c>
    </row>
    <row r="65" spans="1:23" ht="17.25" x14ac:dyDescent="0.3">
      <c r="A65" s="7">
        <v>25</v>
      </c>
      <c r="B65" s="8" t="s">
        <v>205</v>
      </c>
      <c r="C65" s="3" t="s">
        <v>230</v>
      </c>
      <c r="D65" s="14">
        <v>9</v>
      </c>
      <c r="E65" s="12">
        <v>23</v>
      </c>
      <c r="F65" s="14">
        <v>77</v>
      </c>
      <c r="G65" s="64"/>
      <c r="H65" s="64"/>
      <c r="I65" s="64"/>
      <c r="J65" s="33">
        <v>11</v>
      </c>
      <c r="K65" s="33">
        <f t="shared" si="11"/>
        <v>18</v>
      </c>
      <c r="L65" s="33">
        <v>12</v>
      </c>
      <c r="M65" s="64"/>
      <c r="N65" s="64"/>
      <c r="O65" s="64"/>
      <c r="P65" s="64"/>
      <c r="Q65" s="64"/>
      <c r="R65" s="64"/>
      <c r="S65" s="64"/>
      <c r="T65" s="64"/>
      <c r="U65" s="64"/>
      <c r="V65" s="13">
        <f t="shared" si="8"/>
        <v>41</v>
      </c>
      <c r="W65" s="13">
        <f t="shared" si="9"/>
        <v>89</v>
      </c>
    </row>
    <row r="66" spans="1:23" ht="17.25" x14ac:dyDescent="0.3">
      <c r="A66" s="7">
        <v>26</v>
      </c>
      <c r="B66" s="8" t="s">
        <v>215</v>
      </c>
      <c r="C66" s="3" t="s">
        <v>231</v>
      </c>
      <c r="D66" s="12">
        <v>19</v>
      </c>
      <c r="E66" s="12">
        <v>13</v>
      </c>
      <c r="F66" s="14">
        <v>181</v>
      </c>
      <c r="G66" s="13">
        <v>12</v>
      </c>
      <c r="H66" s="13">
        <v>21</v>
      </c>
      <c r="I66" s="13">
        <v>90</v>
      </c>
      <c r="J66" s="13">
        <v>22</v>
      </c>
      <c r="K66" s="13">
        <f t="shared" si="11"/>
        <v>7</v>
      </c>
      <c r="L66" s="13">
        <v>202</v>
      </c>
      <c r="M66" s="64"/>
      <c r="N66" s="64"/>
      <c r="O66" s="64"/>
      <c r="P66" s="64"/>
      <c r="Q66" s="64"/>
      <c r="R66" s="64"/>
      <c r="S66" s="64"/>
      <c r="T66" s="64"/>
      <c r="U66" s="64"/>
      <c r="V66" s="13">
        <f t="shared" si="8"/>
        <v>41</v>
      </c>
      <c r="W66" s="13">
        <f t="shared" si="9"/>
        <v>473</v>
      </c>
    </row>
    <row r="67" spans="1:23" ht="17.25" x14ac:dyDescent="0.3">
      <c r="A67" s="7">
        <v>27</v>
      </c>
      <c r="B67" s="8" t="s">
        <v>223</v>
      </c>
      <c r="C67" s="3" t="s">
        <v>183</v>
      </c>
      <c r="D67" s="14">
        <v>27</v>
      </c>
      <c r="E67" s="12">
        <v>5</v>
      </c>
      <c r="F67" s="14">
        <v>242</v>
      </c>
      <c r="G67" s="13">
        <v>20</v>
      </c>
      <c r="H67" s="13">
        <v>13</v>
      </c>
      <c r="I67" s="13">
        <v>124</v>
      </c>
      <c r="J67" s="33">
        <v>17</v>
      </c>
      <c r="K67" s="33">
        <f t="shared" si="11"/>
        <v>12</v>
      </c>
      <c r="L67" s="33">
        <v>160</v>
      </c>
      <c r="M67" s="33">
        <v>30</v>
      </c>
      <c r="N67" s="33">
        <f t="shared" ref="N67:N72" si="12">39-M67</f>
        <v>9</v>
      </c>
      <c r="O67" s="33">
        <v>195</v>
      </c>
      <c r="P67" s="64"/>
      <c r="Q67" s="64"/>
      <c r="R67" s="64"/>
      <c r="S67" s="64"/>
      <c r="T67" s="64"/>
      <c r="U67" s="64"/>
      <c r="V67" s="13">
        <f t="shared" si="8"/>
        <v>39</v>
      </c>
      <c r="W67" s="13">
        <f t="shared" si="9"/>
        <v>721</v>
      </c>
    </row>
    <row r="68" spans="1:23" ht="17.25" x14ac:dyDescent="0.3">
      <c r="A68" s="7">
        <v>28</v>
      </c>
      <c r="B68" s="8" t="s">
        <v>222</v>
      </c>
      <c r="C68" s="3" t="s">
        <v>235</v>
      </c>
      <c r="D68" s="12">
        <v>26</v>
      </c>
      <c r="E68" s="12">
        <v>6</v>
      </c>
      <c r="F68" s="14">
        <v>232</v>
      </c>
      <c r="G68" s="13">
        <v>28</v>
      </c>
      <c r="H68" s="13">
        <v>5</v>
      </c>
      <c r="I68" s="13">
        <v>201</v>
      </c>
      <c r="J68" s="33">
        <v>26</v>
      </c>
      <c r="K68" s="33">
        <f t="shared" si="11"/>
        <v>3</v>
      </c>
      <c r="L68" s="33">
        <v>264</v>
      </c>
      <c r="M68" s="33">
        <v>19</v>
      </c>
      <c r="N68" s="33">
        <f t="shared" si="12"/>
        <v>20</v>
      </c>
      <c r="O68" s="33">
        <v>128</v>
      </c>
      <c r="P68" s="64"/>
      <c r="Q68" s="64"/>
      <c r="R68" s="64"/>
      <c r="S68" s="33">
        <v>12</v>
      </c>
      <c r="T68" s="33">
        <f>13-S68</f>
        <v>1</v>
      </c>
      <c r="U68" s="33">
        <v>58</v>
      </c>
      <c r="V68" s="13">
        <f t="shared" si="8"/>
        <v>35</v>
      </c>
      <c r="W68" s="13">
        <f t="shared" si="9"/>
        <v>883</v>
      </c>
    </row>
    <row r="69" spans="1:23" ht="17.25" x14ac:dyDescent="0.3">
      <c r="A69" s="7">
        <v>29</v>
      </c>
      <c r="B69" s="8" t="s">
        <v>217</v>
      </c>
      <c r="C69" s="3" t="s">
        <v>112</v>
      </c>
      <c r="D69" s="14">
        <v>21</v>
      </c>
      <c r="E69" s="12">
        <v>11</v>
      </c>
      <c r="F69" s="14">
        <v>206</v>
      </c>
      <c r="G69" s="13">
        <v>24</v>
      </c>
      <c r="H69" s="13">
        <v>9</v>
      </c>
      <c r="I69" s="13">
        <v>152</v>
      </c>
      <c r="J69" s="33">
        <v>24</v>
      </c>
      <c r="K69" s="33">
        <f t="shared" si="11"/>
        <v>5</v>
      </c>
      <c r="L69" s="33">
        <v>213</v>
      </c>
      <c r="M69" s="33">
        <v>31</v>
      </c>
      <c r="N69" s="33">
        <f t="shared" si="12"/>
        <v>8</v>
      </c>
      <c r="O69" s="33">
        <v>216</v>
      </c>
      <c r="P69" s="64"/>
      <c r="Q69" s="64"/>
      <c r="R69" s="64"/>
      <c r="S69" s="64"/>
      <c r="T69" s="64"/>
      <c r="U69" s="64"/>
      <c r="V69" s="13">
        <f t="shared" si="8"/>
        <v>33</v>
      </c>
      <c r="W69" s="13">
        <f t="shared" si="9"/>
        <v>787</v>
      </c>
    </row>
    <row r="70" spans="1:23" ht="17.25" x14ac:dyDescent="0.3">
      <c r="A70" s="7">
        <v>30</v>
      </c>
      <c r="B70" s="8" t="s">
        <v>220</v>
      </c>
      <c r="C70" s="3" t="s">
        <v>161</v>
      </c>
      <c r="D70" s="14">
        <v>24</v>
      </c>
      <c r="E70" s="12">
        <v>8</v>
      </c>
      <c r="F70" s="14">
        <v>224</v>
      </c>
      <c r="G70" s="13">
        <v>29</v>
      </c>
      <c r="H70" s="13">
        <v>4</v>
      </c>
      <c r="I70" s="13">
        <v>204</v>
      </c>
      <c r="J70" s="33">
        <v>25</v>
      </c>
      <c r="K70" s="33">
        <f t="shared" si="11"/>
        <v>4</v>
      </c>
      <c r="L70" s="33">
        <v>221</v>
      </c>
      <c r="M70" s="33">
        <v>23</v>
      </c>
      <c r="N70" s="33">
        <f t="shared" si="12"/>
        <v>16</v>
      </c>
      <c r="O70" s="33">
        <v>157</v>
      </c>
      <c r="P70" s="64"/>
      <c r="Q70" s="64"/>
      <c r="R70" s="64"/>
      <c r="S70" s="64"/>
      <c r="T70" s="64"/>
      <c r="U70" s="64"/>
      <c r="V70" s="13">
        <f t="shared" si="8"/>
        <v>32</v>
      </c>
      <c r="W70" s="13">
        <f t="shared" si="9"/>
        <v>806</v>
      </c>
    </row>
    <row r="71" spans="1:23" ht="17.25" x14ac:dyDescent="0.3">
      <c r="A71" s="7">
        <v>31</v>
      </c>
      <c r="B71" s="8" t="s">
        <v>568</v>
      </c>
      <c r="C71" s="3" t="s">
        <v>569</v>
      </c>
      <c r="D71" s="62"/>
      <c r="E71" s="62"/>
      <c r="F71" s="62"/>
      <c r="G71" s="64"/>
      <c r="H71" s="64"/>
      <c r="I71" s="64"/>
      <c r="J71" s="64"/>
      <c r="K71" s="64"/>
      <c r="L71" s="64"/>
      <c r="M71" s="28">
        <v>20</v>
      </c>
      <c r="N71" s="33">
        <f t="shared" si="12"/>
        <v>19</v>
      </c>
      <c r="O71" s="33">
        <v>131</v>
      </c>
      <c r="P71" s="64"/>
      <c r="Q71" s="64"/>
      <c r="R71" s="64"/>
      <c r="S71" s="64"/>
      <c r="T71" s="64"/>
      <c r="U71" s="64"/>
      <c r="V71" s="13">
        <f t="shared" si="8"/>
        <v>19</v>
      </c>
      <c r="W71" s="13">
        <f t="shared" si="9"/>
        <v>131</v>
      </c>
    </row>
    <row r="72" spans="1:23" ht="17.25" x14ac:dyDescent="0.3">
      <c r="A72" s="7">
        <v>32</v>
      </c>
      <c r="B72" s="8" t="s">
        <v>170</v>
      </c>
      <c r="C72" s="3" t="s">
        <v>231</v>
      </c>
      <c r="D72" s="14">
        <v>30</v>
      </c>
      <c r="E72" s="12">
        <v>2</v>
      </c>
      <c r="F72" s="14">
        <v>248</v>
      </c>
      <c r="G72" s="13">
        <v>30</v>
      </c>
      <c r="H72" s="13">
        <v>3</v>
      </c>
      <c r="I72" s="13">
        <v>205</v>
      </c>
      <c r="J72" s="13">
        <v>27</v>
      </c>
      <c r="K72" s="13">
        <f>29-J72</f>
        <v>2</v>
      </c>
      <c r="L72" s="13">
        <v>284</v>
      </c>
      <c r="M72" s="33">
        <v>29</v>
      </c>
      <c r="N72" s="33">
        <f t="shared" si="12"/>
        <v>10</v>
      </c>
      <c r="O72" s="33">
        <v>192</v>
      </c>
      <c r="P72" s="64"/>
      <c r="Q72" s="64"/>
      <c r="R72" s="64"/>
      <c r="S72" s="64"/>
      <c r="T72" s="64"/>
      <c r="U72" s="64"/>
      <c r="V72" s="13">
        <f t="shared" si="8"/>
        <v>17</v>
      </c>
      <c r="W72" s="13">
        <f t="shared" si="9"/>
        <v>929</v>
      </c>
    </row>
    <row r="73" spans="1:23" ht="17.25" x14ac:dyDescent="0.3">
      <c r="A73" s="7">
        <v>33</v>
      </c>
      <c r="B73" s="8" t="s">
        <v>212</v>
      </c>
      <c r="C73" s="3" t="s">
        <v>155</v>
      </c>
      <c r="D73" s="12">
        <v>16</v>
      </c>
      <c r="E73" s="12">
        <v>16</v>
      </c>
      <c r="F73" s="14">
        <v>143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13">
        <f t="shared" si="8"/>
        <v>16</v>
      </c>
      <c r="W73" s="13">
        <f t="shared" si="9"/>
        <v>143</v>
      </c>
    </row>
    <row r="74" spans="1:23" ht="17.25" x14ac:dyDescent="0.3">
      <c r="A74" s="7">
        <v>34</v>
      </c>
      <c r="B74" s="8" t="s">
        <v>225</v>
      </c>
      <c r="C74" s="3" t="s">
        <v>236</v>
      </c>
      <c r="D74" s="12">
        <v>29</v>
      </c>
      <c r="E74" s="12">
        <v>3</v>
      </c>
      <c r="F74" s="14">
        <v>245</v>
      </c>
      <c r="G74" s="13">
        <v>31</v>
      </c>
      <c r="H74" s="13">
        <v>2</v>
      </c>
      <c r="I74" s="13">
        <v>209</v>
      </c>
      <c r="J74" s="64"/>
      <c r="K74" s="64"/>
      <c r="L74" s="64"/>
      <c r="M74" s="33">
        <v>28</v>
      </c>
      <c r="N74" s="33">
        <f>39-M74</f>
        <v>11</v>
      </c>
      <c r="O74" s="33">
        <v>191</v>
      </c>
      <c r="P74" s="64"/>
      <c r="Q74" s="64"/>
      <c r="R74" s="64"/>
      <c r="S74" s="64"/>
      <c r="T74" s="64"/>
      <c r="U74" s="64"/>
      <c r="V74" s="13">
        <f t="shared" si="8"/>
        <v>16</v>
      </c>
      <c r="W74" s="13">
        <f t="shared" si="9"/>
        <v>645</v>
      </c>
    </row>
    <row r="75" spans="1:23" ht="17.25" x14ac:dyDescent="0.3">
      <c r="A75" s="7">
        <v>35</v>
      </c>
      <c r="B75" s="8" t="s">
        <v>570</v>
      </c>
      <c r="C75" s="3" t="s">
        <v>571</v>
      </c>
      <c r="D75" s="62"/>
      <c r="E75" s="62"/>
      <c r="F75" s="62"/>
      <c r="G75" s="64"/>
      <c r="H75" s="64"/>
      <c r="I75" s="64"/>
      <c r="J75" s="64"/>
      <c r="K75" s="64"/>
      <c r="L75" s="64"/>
      <c r="M75" s="28">
        <v>25</v>
      </c>
      <c r="N75" s="33">
        <f>39-M75</f>
        <v>14</v>
      </c>
      <c r="O75" s="33">
        <v>179</v>
      </c>
      <c r="P75" s="64"/>
      <c r="Q75" s="64"/>
      <c r="R75" s="64"/>
      <c r="S75" s="64"/>
      <c r="T75" s="64"/>
      <c r="U75" s="64"/>
      <c r="V75" s="13">
        <f t="shared" si="8"/>
        <v>14</v>
      </c>
      <c r="W75" s="13">
        <f t="shared" si="9"/>
        <v>179</v>
      </c>
    </row>
    <row r="76" spans="1:23" ht="17.25" x14ac:dyDescent="0.3">
      <c r="A76" s="7">
        <v>36</v>
      </c>
      <c r="B76" s="8" t="s">
        <v>573</v>
      </c>
      <c r="C76" s="3" t="s">
        <v>574</v>
      </c>
      <c r="D76" s="62"/>
      <c r="E76" s="62"/>
      <c r="F76" s="62"/>
      <c r="G76" s="64"/>
      <c r="H76" s="64"/>
      <c r="I76" s="64"/>
      <c r="J76" s="64"/>
      <c r="K76" s="64"/>
      <c r="L76" s="64"/>
      <c r="M76" s="28">
        <v>27</v>
      </c>
      <c r="N76" s="33">
        <f>39-M76</f>
        <v>12</v>
      </c>
      <c r="O76" s="33">
        <v>187</v>
      </c>
      <c r="P76" s="33">
        <v>15</v>
      </c>
      <c r="Q76" s="33">
        <f>17-P76</f>
        <v>2</v>
      </c>
      <c r="R76" s="33">
        <v>43</v>
      </c>
      <c r="S76" s="64"/>
      <c r="T76" s="64"/>
      <c r="U76" s="64"/>
      <c r="V76" s="13">
        <f t="shared" si="8"/>
        <v>14</v>
      </c>
      <c r="W76" s="13">
        <f t="shared" si="9"/>
        <v>230</v>
      </c>
    </row>
    <row r="77" spans="1:23" ht="17.25" x14ac:dyDescent="0.3">
      <c r="A77" s="7">
        <v>37</v>
      </c>
      <c r="B77" s="8" t="s">
        <v>572</v>
      </c>
      <c r="C77" s="3" t="s">
        <v>567</v>
      </c>
      <c r="D77" s="62"/>
      <c r="E77" s="62"/>
      <c r="F77" s="62"/>
      <c r="G77" s="64"/>
      <c r="H77" s="64"/>
      <c r="I77" s="64"/>
      <c r="J77" s="64"/>
      <c r="K77" s="64"/>
      <c r="L77" s="64"/>
      <c r="M77" s="28">
        <v>26</v>
      </c>
      <c r="N77" s="33">
        <f>39-M77</f>
        <v>13</v>
      </c>
      <c r="O77" s="33">
        <v>179</v>
      </c>
      <c r="P77" s="64"/>
      <c r="Q77" s="64"/>
      <c r="R77" s="64"/>
      <c r="S77" s="64"/>
      <c r="T77" s="64"/>
      <c r="U77" s="64"/>
      <c r="V77" s="13">
        <f t="shared" si="8"/>
        <v>13</v>
      </c>
      <c r="W77" s="13">
        <f t="shared" si="9"/>
        <v>179</v>
      </c>
    </row>
    <row r="78" spans="1:23" ht="17.25" x14ac:dyDescent="0.3">
      <c r="A78" s="7">
        <v>38</v>
      </c>
      <c r="B78" s="8" t="s">
        <v>330</v>
      </c>
      <c r="C78" s="31" t="s">
        <v>331</v>
      </c>
      <c r="D78" s="68"/>
      <c r="E78" s="68"/>
      <c r="F78" s="68"/>
      <c r="G78" s="32">
        <v>21</v>
      </c>
      <c r="H78" s="13">
        <v>12</v>
      </c>
      <c r="I78" s="32">
        <v>132</v>
      </c>
      <c r="J78" s="67"/>
      <c r="K78" s="64"/>
      <c r="L78" s="67"/>
      <c r="M78" s="67"/>
      <c r="N78" s="64"/>
      <c r="O78" s="67"/>
      <c r="P78" s="67"/>
      <c r="Q78" s="64"/>
      <c r="R78" s="67"/>
      <c r="S78" s="67"/>
      <c r="T78" s="64"/>
      <c r="U78" s="67"/>
      <c r="V78" s="13">
        <f t="shared" si="8"/>
        <v>12</v>
      </c>
      <c r="W78" s="13">
        <f t="shared" si="9"/>
        <v>132</v>
      </c>
    </row>
    <row r="79" spans="1:23" ht="17.25" x14ac:dyDescent="0.3">
      <c r="A79" s="7">
        <v>39</v>
      </c>
      <c r="B79" s="8" t="s">
        <v>332</v>
      </c>
      <c r="C79" s="31" t="s">
        <v>333</v>
      </c>
      <c r="D79" s="68"/>
      <c r="E79" s="68"/>
      <c r="F79" s="68"/>
      <c r="G79" s="32">
        <v>22</v>
      </c>
      <c r="H79" s="13">
        <v>11</v>
      </c>
      <c r="I79" s="32">
        <v>133</v>
      </c>
      <c r="J79" s="67"/>
      <c r="K79" s="64"/>
      <c r="L79" s="67"/>
      <c r="M79" s="67"/>
      <c r="N79" s="64"/>
      <c r="O79" s="67"/>
      <c r="P79" s="67"/>
      <c r="Q79" s="64"/>
      <c r="R79" s="67"/>
      <c r="S79" s="67"/>
      <c r="T79" s="64"/>
      <c r="U79" s="67"/>
      <c r="V79" s="13">
        <f t="shared" si="8"/>
        <v>11</v>
      </c>
      <c r="W79" s="13">
        <f t="shared" si="9"/>
        <v>133</v>
      </c>
    </row>
    <row r="80" spans="1:23" ht="17.25" x14ac:dyDescent="0.3">
      <c r="A80" s="7">
        <v>40</v>
      </c>
      <c r="B80" s="8" t="s">
        <v>576</v>
      </c>
      <c r="C80" s="3" t="s">
        <v>574</v>
      </c>
      <c r="D80" s="62"/>
      <c r="E80" s="62"/>
      <c r="F80" s="62"/>
      <c r="G80" s="64"/>
      <c r="H80" s="64"/>
      <c r="I80" s="64"/>
      <c r="J80" s="64"/>
      <c r="K80" s="64"/>
      <c r="L80" s="64"/>
      <c r="M80" s="28">
        <v>33</v>
      </c>
      <c r="N80" s="33">
        <f>39-M80</f>
        <v>6</v>
      </c>
      <c r="O80" s="33">
        <v>228</v>
      </c>
      <c r="P80" s="33">
        <v>12</v>
      </c>
      <c r="Q80" s="33">
        <f>17-P80</f>
        <v>5</v>
      </c>
      <c r="R80" s="33">
        <v>35</v>
      </c>
      <c r="S80" s="64"/>
      <c r="T80" s="64"/>
      <c r="U80" s="64"/>
      <c r="V80" s="13">
        <f t="shared" si="8"/>
        <v>11</v>
      </c>
      <c r="W80" s="13">
        <f t="shared" si="9"/>
        <v>263</v>
      </c>
    </row>
    <row r="81" spans="1:23" ht="17.25" x14ac:dyDescent="0.3">
      <c r="A81" s="7">
        <v>41</v>
      </c>
      <c r="B81" s="8" t="s">
        <v>575</v>
      </c>
      <c r="C81" s="3" t="s">
        <v>567</v>
      </c>
      <c r="D81" s="62"/>
      <c r="E81" s="62"/>
      <c r="F81" s="62"/>
      <c r="G81" s="64"/>
      <c r="H81" s="64"/>
      <c r="I81" s="64"/>
      <c r="J81" s="64"/>
      <c r="K81" s="64"/>
      <c r="L81" s="64"/>
      <c r="M81" s="28">
        <v>32</v>
      </c>
      <c r="N81" s="33">
        <f>39-M81</f>
        <v>7</v>
      </c>
      <c r="O81" s="33">
        <v>217</v>
      </c>
      <c r="P81" s="64"/>
      <c r="Q81" s="64"/>
      <c r="R81" s="64"/>
      <c r="S81" s="64"/>
      <c r="T81" s="64"/>
      <c r="U81" s="64"/>
      <c r="V81" s="13">
        <f t="shared" si="8"/>
        <v>7</v>
      </c>
      <c r="W81" s="13">
        <f t="shared" si="9"/>
        <v>217</v>
      </c>
    </row>
    <row r="82" spans="1:23" ht="17.25" x14ac:dyDescent="0.3">
      <c r="A82" s="7">
        <v>42</v>
      </c>
      <c r="B82" s="8" t="s">
        <v>334</v>
      </c>
      <c r="C82" s="31" t="s">
        <v>335</v>
      </c>
      <c r="D82" s="68"/>
      <c r="E82" s="68"/>
      <c r="F82" s="68"/>
      <c r="G82" s="32">
        <v>27</v>
      </c>
      <c r="H82" s="13">
        <v>6</v>
      </c>
      <c r="I82" s="32">
        <v>187</v>
      </c>
      <c r="J82" s="67"/>
      <c r="K82" s="64"/>
      <c r="L82" s="67"/>
      <c r="M82" s="67"/>
      <c r="N82" s="64"/>
      <c r="O82" s="67"/>
      <c r="P82" s="67"/>
      <c r="Q82" s="64"/>
      <c r="R82" s="67"/>
      <c r="S82" s="67"/>
      <c r="T82" s="64"/>
      <c r="U82" s="67"/>
      <c r="V82" s="13">
        <f t="shared" si="8"/>
        <v>6</v>
      </c>
      <c r="W82" s="13">
        <f t="shared" si="9"/>
        <v>187</v>
      </c>
    </row>
    <row r="83" spans="1:23" ht="17.25" x14ac:dyDescent="0.3">
      <c r="A83" s="7">
        <v>43</v>
      </c>
      <c r="B83" s="8" t="s">
        <v>577</v>
      </c>
      <c r="C83" s="3" t="s">
        <v>578</v>
      </c>
      <c r="D83" s="62"/>
      <c r="E83" s="62"/>
      <c r="F83" s="62"/>
      <c r="G83" s="64"/>
      <c r="H83" s="64"/>
      <c r="I83" s="64"/>
      <c r="J83" s="64"/>
      <c r="K83" s="64"/>
      <c r="L83" s="64"/>
      <c r="M83" s="28">
        <v>34</v>
      </c>
      <c r="N83" s="33">
        <f>39-M83</f>
        <v>5</v>
      </c>
      <c r="O83" s="33">
        <v>235</v>
      </c>
      <c r="P83" s="64"/>
      <c r="Q83" s="64"/>
      <c r="R83" s="64"/>
      <c r="S83" s="64"/>
      <c r="T83" s="64"/>
      <c r="U83" s="64"/>
      <c r="V83" s="13">
        <f t="shared" si="8"/>
        <v>5</v>
      </c>
      <c r="W83" s="13">
        <f t="shared" si="9"/>
        <v>235</v>
      </c>
    </row>
    <row r="84" spans="1:23" ht="17.25" x14ac:dyDescent="0.3">
      <c r="A84" s="7">
        <v>44</v>
      </c>
      <c r="B84" s="8" t="s">
        <v>579</v>
      </c>
      <c r="C84" s="3" t="s">
        <v>580</v>
      </c>
      <c r="D84" s="62"/>
      <c r="E84" s="62"/>
      <c r="F84" s="62"/>
      <c r="G84" s="64"/>
      <c r="H84" s="64"/>
      <c r="I84" s="64"/>
      <c r="J84" s="64"/>
      <c r="K84" s="64"/>
      <c r="L84" s="64"/>
      <c r="M84" s="28">
        <v>35</v>
      </c>
      <c r="N84" s="33">
        <f>39-M84</f>
        <v>4</v>
      </c>
      <c r="O84" s="33">
        <v>251</v>
      </c>
      <c r="P84" s="64"/>
      <c r="Q84" s="64"/>
      <c r="R84" s="64"/>
      <c r="S84" s="64"/>
      <c r="T84" s="64"/>
      <c r="U84" s="64"/>
      <c r="V84" s="13">
        <f t="shared" si="8"/>
        <v>4</v>
      </c>
      <c r="W84" s="13">
        <f t="shared" si="9"/>
        <v>251</v>
      </c>
    </row>
    <row r="85" spans="1:23" ht="17.25" x14ac:dyDescent="0.3">
      <c r="A85" s="7">
        <v>45</v>
      </c>
      <c r="B85" s="8" t="s">
        <v>581</v>
      </c>
      <c r="C85" s="3" t="s">
        <v>582</v>
      </c>
      <c r="D85" s="62"/>
      <c r="E85" s="62"/>
      <c r="F85" s="62"/>
      <c r="G85" s="64"/>
      <c r="H85" s="64"/>
      <c r="I85" s="64"/>
      <c r="J85" s="64"/>
      <c r="K85" s="64"/>
      <c r="L85" s="64"/>
      <c r="M85" s="28">
        <v>36</v>
      </c>
      <c r="N85" s="33">
        <f>39-M85</f>
        <v>3</v>
      </c>
      <c r="O85" s="33">
        <v>259</v>
      </c>
      <c r="P85" s="64"/>
      <c r="Q85" s="64"/>
      <c r="R85" s="64"/>
      <c r="S85" s="64"/>
      <c r="T85" s="64"/>
      <c r="U85" s="64"/>
      <c r="V85" s="13">
        <f t="shared" si="8"/>
        <v>3</v>
      </c>
      <c r="W85" s="13">
        <f t="shared" si="9"/>
        <v>259</v>
      </c>
    </row>
    <row r="86" spans="1:23" ht="17.25" x14ac:dyDescent="0.3">
      <c r="A86" s="7">
        <v>46</v>
      </c>
      <c r="B86" s="8" t="s">
        <v>583</v>
      </c>
      <c r="C86" s="3" t="s">
        <v>584</v>
      </c>
      <c r="D86" s="62"/>
      <c r="E86" s="62"/>
      <c r="F86" s="62"/>
      <c r="G86" s="64"/>
      <c r="H86" s="64"/>
      <c r="I86" s="64"/>
      <c r="J86" s="64"/>
      <c r="K86" s="64"/>
      <c r="L86" s="64"/>
      <c r="M86" s="28">
        <v>37</v>
      </c>
      <c r="N86" s="33">
        <f>39-M86</f>
        <v>2</v>
      </c>
      <c r="O86" s="33">
        <v>261</v>
      </c>
      <c r="P86" s="64"/>
      <c r="Q86" s="64"/>
      <c r="R86" s="64"/>
      <c r="S86" s="64"/>
      <c r="T86" s="64"/>
      <c r="U86" s="64"/>
      <c r="V86" s="13">
        <f t="shared" si="8"/>
        <v>2</v>
      </c>
      <c r="W86" s="13">
        <f t="shared" si="9"/>
        <v>261</v>
      </c>
    </row>
    <row r="87" spans="1:23" ht="17.25" x14ac:dyDescent="0.3">
      <c r="A87" s="45"/>
      <c r="B87" s="44"/>
      <c r="C87" s="20"/>
      <c r="D87" s="46"/>
      <c r="E87" s="46"/>
      <c r="F87" s="47"/>
      <c r="G87" s="19"/>
      <c r="H87" s="19"/>
      <c r="I87" s="19"/>
      <c r="J87" s="19"/>
      <c r="K87" s="19"/>
      <c r="L87" s="19"/>
      <c r="M87" s="53"/>
      <c r="N87" s="75"/>
      <c r="O87" s="75"/>
      <c r="P87" s="75"/>
      <c r="Q87" s="75"/>
      <c r="R87" s="75"/>
      <c r="S87" s="75"/>
      <c r="T87" s="75"/>
      <c r="U87" s="75"/>
      <c r="V87" s="19"/>
      <c r="W87" s="19"/>
    </row>
    <row r="89" spans="1:23" ht="17.25" x14ac:dyDescent="0.3">
      <c r="A89" s="1" t="s">
        <v>237</v>
      </c>
      <c r="B89" s="23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54"/>
      <c r="N89" s="54"/>
      <c r="O89" s="54"/>
      <c r="P89" s="49"/>
      <c r="Q89" s="49"/>
      <c r="R89" s="49"/>
      <c r="S89" s="49"/>
      <c r="T89" s="49"/>
      <c r="U89" s="49"/>
      <c r="V89" s="26"/>
      <c r="W89" s="26"/>
    </row>
    <row r="90" spans="1:23" ht="17.25" x14ac:dyDescent="0.3">
      <c r="A90" s="86" t="s">
        <v>3</v>
      </c>
      <c r="B90" s="87" t="s">
        <v>0</v>
      </c>
      <c r="C90" s="87" t="s">
        <v>1</v>
      </c>
      <c r="D90" s="103" t="s">
        <v>395</v>
      </c>
      <c r="E90" s="104"/>
      <c r="F90" s="105"/>
      <c r="G90" s="95" t="s">
        <v>396</v>
      </c>
      <c r="H90" s="96"/>
      <c r="I90" s="97"/>
      <c r="J90" s="102" t="s">
        <v>397</v>
      </c>
      <c r="K90" s="102"/>
      <c r="L90" s="102"/>
      <c r="M90" s="102" t="s">
        <v>398</v>
      </c>
      <c r="N90" s="102"/>
      <c r="O90" s="102"/>
      <c r="P90" s="99" t="s">
        <v>613</v>
      </c>
      <c r="Q90" s="100"/>
      <c r="R90" s="101"/>
      <c r="S90" s="99" t="s">
        <v>619</v>
      </c>
      <c r="T90" s="100"/>
      <c r="U90" s="101"/>
      <c r="V90" s="93" t="s">
        <v>75</v>
      </c>
      <c r="W90" s="93" t="s">
        <v>76</v>
      </c>
    </row>
    <row r="91" spans="1:23" ht="17.25" x14ac:dyDescent="0.3">
      <c r="A91" s="86"/>
      <c r="B91" s="87"/>
      <c r="C91" s="87"/>
      <c r="D91" s="11" t="s">
        <v>2</v>
      </c>
      <c r="E91" s="11" t="s">
        <v>75</v>
      </c>
      <c r="F91" s="11" t="s">
        <v>76</v>
      </c>
      <c r="G91" s="11" t="s">
        <v>2</v>
      </c>
      <c r="H91" s="11" t="s">
        <v>75</v>
      </c>
      <c r="I91" s="11" t="s">
        <v>76</v>
      </c>
      <c r="J91" s="39" t="s">
        <v>381</v>
      </c>
      <c r="K91" s="39" t="s">
        <v>382</v>
      </c>
      <c r="L91" s="39" t="s">
        <v>383</v>
      </c>
      <c r="M91" s="55" t="s">
        <v>3</v>
      </c>
      <c r="N91" s="55" t="s">
        <v>75</v>
      </c>
      <c r="O91" s="55" t="s">
        <v>76</v>
      </c>
      <c r="P91" s="81" t="s">
        <v>614</v>
      </c>
      <c r="Q91" s="81" t="s">
        <v>615</v>
      </c>
      <c r="R91" s="81" t="s">
        <v>616</v>
      </c>
      <c r="S91" s="81" t="s">
        <v>3</v>
      </c>
      <c r="T91" s="81" t="s">
        <v>75</v>
      </c>
      <c r="U91" s="81" t="s">
        <v>76</v>
      </c>
      <c r="V91" s="94"/>
      <c r="W91" s="94"/>
    </row>
    <row r="92" spans="1:23" ht="17.25" x14ac:dyDescent="0.3">
      <c r="A92" s="70">
        <v>1</v>
      </c>
      <c r="B92" s="71" t="s">
        <v>238</v>
      </c>
      <c r="C92" s="71" t="s">
        <v>245</v>
      </c>
      <c r="D92" s="12">
        <v>1</v>
      </c>
      <c r="E92" s="12">
        <v>8</v>
      </c>
      <c r="F92" s="12">
        <v>13</v>
      </c>
      <c r="G92" s="13">
        <v>1</v>
      </c>
      <c r="H92" s="13">
        <v>5</v>
      </c>
      <c r="I92" s="13">
        <v>7</v>
      </c>
      <c r="J92" s="13">
        <v>1</v>
      </c>
      <c r="K92" s="13">
        <f>5-J92</f>
        <v>4</v>
      </c>
      <c r="L92" s="13">
        <v>13</v>
      </c>
      <c r="M92" s="33">
        <v>1</v>
      </c>
      <c r="N92" s="33">
        <f>5-M92</f>
        <v>4</v>
      </c>
      <c r="O92" s="33">
        <v>7</v>
      </c>
      <c r="P92" s="33">
        <v>1</v>
      </c>
      <c r="Q92" s="33">
        <v>2</v>
      </c>
      <c r="R92" s="33">
        <v>3</v>
      </c>
      <c r="S92" s="33">
        <v>1</v>
      </c>
      <c r="T92" s="33">
        <v>1</v>
      </c>
      <c r="U92" s="33">
        <v>5</v>
      </c>
      <c r="V92" s="13">
        <f>E92+H92+K92+N92+Q92+T92</f>
        <v>24</v>
      </c>
      <c r="W92" s="13">
        <f>F92+I92+L92+O92+R92+U92</f>
        <v>48</v>
      </c>
    </row>
    <row r="93" spans="1:23" ht="17.25" x14ac:dyDescent="0.3">
      <c r="A93" s="7">
        <v>2</v>
      </c>
      <c r="B93" s="8" t="s">
        <v>239</v>
      </c>
      <c r="C93" s="3" t="s">
        <v>246</v>
      </c>
      <c r="D93" s="12">
        <v>2</v>
      </c>
      <c r="E93" s="12">
        <v>7</v>
      </c>
      <c r="F93" s="12">
        <v>29</v>
      </c>
      <c r="G93" s="13">
        <v>2</v>
      </c>
      <c r="H93" s="13">
        <v>4</v>
      </c>
      <c r="I93" s="13">
        <v>18</v>
      </c>
      <c r="J93" s="13">
        <v>2</v>
      </c>
      <c r="K93" s="13">
        <f>5-J93</f>
        <v>3</v>
      </c>
      <c r="L93" s="13">
        <v>19</v>
      </c>
      <c r="M93" s="64"/>
      <c r="N93" s="64"/>
      <c r="O93" s="64"/>
      <c r="P93" s="64"/>
      <c r="Q93" s="64"/>
      <c r="R93" s="64"/>
      <c r="S93" s="64"/>
      <c r="T93" s="64"/>
      <c r="U93" s="64"/>
      <c r="V93" s="13">
        <f t="shared" ref="V93:V101" si="13">E93+H93+K93+N93+Q93+T93</f>
        <v>14</v>
      </c>
      <c r="W93" s="13">
        <f t="shared" ref="W93:W101" si="14">F93+I93+L93+O93+R93+U93</f>
        <v>66</v>
      </c>
    </row>
    <row r="94" spans="1:23" ht="17.25" x14ac:dyDescent="0.3">
      <c r="A94" s="7">
        <v>3</v>
      </c>
      <c r="B94" s="8" t="s">
        <v>240</v>
      </c>
      <c r="C94" s="3" t="s">
        <v>184</v>
      </c>
      <c r="D94" s="14">
        <v>3</v>
      </c>
      <c r="E94" s="12">
        <v>6</v>
      </c>
      <c r="F94" s="14">
        <v>34</v>
      </c>
      <c r="G94" s="13">
        <v>3</v>
      </c>
      <c r="H94" s="13">
        <v>3</v>
      </c>
      <c r="I94" s="13">
        <v>24</v>
      </c>
      <c r="J94" s="50">
        <v>3</v>
      </c>
      <c r="K94" s="50">
        <v>3</v>
      </c>
      <c r="L94" s="50">
        <v>24</v>
      </c>
      <c r="M94" s="64"/>
      <c r="N94" s="64"/>
      <c r="O94" s="64"/>
      <c r="P94" s="64"/>
      <c r="Q94" s="64"/>
      <c r="R94" s="64"/>
      <c r="S94" s="64"/>
      <c r="T94" s="64"/>
      <c r="U94" s="64"/>
      <c r="V94" s="13">
        <f t="shared" si="13"/>
        <v>12</v>
      </c>
      <c r="W94" s="13">
        <f t="shared" si="14"/>
        <v>82</v>
      </c>
    </row>
    <row r="95" spans="1:23" ht="17.25" x14ac:dyDescent="0.3">
      <c r="A95" s="7">
        <v>4</v>
      </c>
      <c r="B95" s="8" t="s">
        <v>241</v>
      </c>
      <c r="C95" s="3" t="s">
        <v>231</v>
      </c>
      <c r="D95" s="12">
        <v>4</v>
      </c>
      <c r="E95" s="12">
        <v>5</v>
      </c>
      <c r="F95" s="14">
        <v>41</v>
      </c>
      <c r="G95" s="13">
        <v>5</v>
      </c>
      <c r="H95" s="13">
        <v>1</v>
      </c>
      <c r="I95" s="13">
        <v>26</v>
      </c>
      <c r="J95" s="13">
        <v>3</v>
      </c>
      <c r="K95" s="13">
        <f>5-J95</f>
        <v>2</v>
      </c>
      <c r="L95" s="13">
        <v>33</v>
      </c>
      <c r="M95" s="33">
        <v>2</v>
      </c>
      <c r="N95" s="33">
        <f>5-M95</f>
        <v>3</v>
      </c>
      <c r="O95" s="33">
        <v>17</v>
      </c>
      <c r="P95" s="64"/>
      <c r="Q95" s="64"/>
      <c r="R95" s="64"/>
      <c r="S95" s="64"/>
      <c r="T95" s="64"/>
      <c r="U95" s="64"/>
      <c r="V95" s="13">
        <f t="shared" si="13"/>
        <v>11</v>
      </c>
      <c r="W95" s="13">
        <f t="shared" si="14"/>
        <v>117</v>
      </c>
    </row>
    <row r="96" spans="1:23" ht="17.25" x14ac:dyDescent="0.3">
      <c r="A96" s="7">
        <v>5</v>
      </c>
      <c r="B96" s="8" t="s">
        <v>242</v>
      </c>
      <c r="C96" s="3" t="s">
        <v>247</v>
      </c>
      <c r="D96" s="12">
        <v>5</v>
      </c>
      <c r="E96" s="12">
        <v>4</v>
      </c>
      <c r="F96" s="14">
        <v>51</v>
      </c>
      <c r="G96" s="13">
        <v>4</v>
      </c>
      <c r="H96" s="13">
        <v>2</v>
      </c>
      <c r="I96" s="13">
        <v>24.5</v>
      </c>
      <c r="J96" s="13">
        <v>4</v>
      </c>
      <c r="K96" s="13">
        <f>5-J96</f>
        <v>1</v>
      </c>
      <c r="L96" s="13">
        <v>46</v>
      </c>
      <c r="M96" s="64"/>
      <c r="N96" s="64"/>
      <c r="O96" s="64"/>
      <c r="P96" s="64"/>
      <c r="Q96" s="64"/>
      <c r="R96" s="64"/>
      <c r="S96" s="64"/>
      <c r="T96" s="64"/>
      <c r="U96" s="64"/>
      <c r="V96" s="13">
        <f t="shared" si="13"/>
        <v>7</v>
      </c>
      <c r="W96" s="13">
        <f t="shared" si="14"/>
        <v>121.5</v>
      </c>
    </row>
    <row r="97" spans="1:23" ht="17.25" x14ac:dyDescent="0.3">
      <c r="A97" s="7">
        <v>6</v>
      </c>
      <c r="B97" s="8" t="s">
        <v>243</v>
      </c>
      <c r="C97" s="3" t="s">
        <v>192</v>
      </c>
      <c r="D97" s="14">
        <v>6</v>
      </c>
      <c r="E97" s="12">
        <v>3</v>
      </c>
      <c r="F97" s="12">
        <v>59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13">
        <f t="shared" si="13"/>
        <v>3</v>
      </c>
      <c r="W97" s="13">
        <f t="shared" si="14"/>
        <v>59</v>
      </c>
    </row>
    <row r="98" spans="1:23" ht="17.25" x14ac:dyDescent="0.3">
      <c r="A98" s="7">
        <v>9</v>
      </c>
      <c r="B98" s="8" t="s">
        <v>209</v>
      </c>
      <c r="C98" s="3" t="s">
        <v>249</v>
      </c>
      <c r="D98" s="12">
        <v>7</v>
      </c>
      <c r="E98" s="12">
        <v>2</v>
      </c>
      <c r="F98" s="14">
        <v>75</v>
      </c>
      <c r="G98" s="64"/>
      <c r="H98" s="64"/>
      <c r="I98" s="64"/>
      <c r="J98" s="64"/>
      <c r="K98" s="64"/>
      <c r="L98" s="64"/>
      <c r="M98" s="64"/>
      <c r="N98" s="64"/>
      <c r="O98" s="64"/>
      <c r="P98" s="33">
        <v>2</v>
      </c>
      <c r="Q98" s="33">
        <v>1</v>
      </c>
      <c r="R98" s="33">
        <v>8</v>
      </c>
      <c r="S98" s="64"/>
      <c r="T98" s="64"/>
      <c r="U98" s="64"/>
      <c r="V98" s="13">
        <f t="shared" si="13"/>
        <v>3</v>
      </c>
      <c r="W98" s="13">
        <f t="shared" si="14"/>
        <v>83</v>
      </c>
    </row>
    <row r="99" spans="1:23" ht="17.25" x14ac:dyDescent="0.3">
      <c r="A99" s="7">
        <v>7</v>
      </c>
      <c r="B99" s="8" t="s">
        <v>586</v>
      </c>
      <c r="C99" s="3" t="s">
        <v>587</v>
      </c>
      <c r="D99" s="62"/>
      <c r="E99" s="62"/>
      <c r="F99" s="62"/>
      <c r="G99" s="64"/>
      <c r="H99" s="64"/>
      <c r="I99" s="64"/>
      <c r="J99" s="64"/>
      <c r="K99" s="64"/>
      <c r="L99" s="64"/>
      <c r="M99" s="33">
        <v>3</v>
      </c>
      <c r="N99" s="33">
        <f>5-M99</f>
        <v>2</v>
      </c>
      <c r="O99" s="33">
        <v>24</v>
      </c>
      <c r="P99" s="64"/>
      <c r="Q99" s="64"/>
      <c r="R99" s="64"/>
      <c r="S99" s="64"/>
      <c r="T99" s="64"/>
      <c r="U99" s="64"/>
      <c r="V99" s="13">
        <f t="shared" si="13"/>
        <v>2</v>
      </c>
      <c r="W99" s="13">
        <f t="shared" si="14"/>
        <v>24</v>
      </c>
    </row>
    <row r="100" spans="1:23" ht="17.25" x14ac:dyDescent="0.3">
      <c r="A100" s="7">
        <v>10</v>
      </c>
      <c r="B100" s="8" t="s">
        <v>588</v>
      </c>
      <c r="C100" s="3" t="s">
        <v>569</v>
      </c>
      <c r="D100" s="62"/>
      <c r="E100" s="62"/>
      <c r="F100" s="62"/>
      <c r="G100" s="64"/>
      <c r="H100" s="64"/>
      <c r="I100" s="64"/>
      <c r="J100" s="64"/>
      <c r="K100" s="64"/>
      <c r="L100" s="64"/>
      <c r="M100" s="33">
        <v>4</v>
      </c>
      <c r="N100" s="33">
        <f>5-M100</f>
        <v>1</v>
      </c>
      <c r="O100" s="33">
        <v>32</v>
      </c>
      <c r="P100" s="64"/>
      <c r="Q100" s="64"/>
      <c r="R100" s="64"/>
      <c r="S100" s="64"/>
      <c r="T100" s="64"/>
      <c r="U100" s="64"/>
      <c r="V100" s="13">
        <f t="shared" si="13"/>
        <v>1</v>
      </c>
      <c r="W100" s="13">
        <f t="shared" si="14"/>
        <v>32</v>
      </c>
    </row>
    <row r="101" spans="1:23" ht="17.25" x14ac:dyDescent="0.3">
      <c r="A101" s="7">
        <v>8</v>
      </c>
      <c r="B101" s="8" t="s">
        <v>244</v>
      </c>
      <c r="C101" s="3" t="s">
        <v>248</v>
      </c>
      <c r="D101" s="12">
        <v>8</v>
      </c>
      <c r="E101" s="12">
        <v>1</v>
      </c>
      <c r="F101" s="14">
        <v>81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13">
        <f t="shared" si="13"/>
        <v>1</v>
      </c>
      <c r="W101" s="13">
        <f t="shared" si="14"/>
        <v>81</v>
      </c>
    </row>
    <row r="103" spans="1:23" ht="17.25" x14ac:dyDescent="0.3">
      <c r="A103" s="61" t="s">
        <v>401</v>
      </c>
      <c r="B103" s="23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54"/>
      <c r="N103" s="54"/>
      <c r="O103" s="54"/>
      <c r="P103" s="49"/>
      <c r="Q103" s="49"/>
      <c r="R103" s="49"/>
      <c r="S103" s="49"/>
      <c r="T103" s="49"/>
      <c r="U103" s="49"/>
      <c r="V103" s="26"/>
      <c r="W103" s="26"/>
    </row>
    <row r="104" spans="1:23" ht="17.25" x14ac:dyDescent="0.3">
      <c r="A104" s="86" t="s">
        <v>3</v>
      </c>
      <c r="B104" s="87" t="s">
        <v>0</v>
      </c>
      <c r="C104" s="87" t="s">
        <v>1</v>
      </c>
      <c r="D104" s="103" t="s">
        <v>390</v>
      </c>
      <c r="E104" s="104"/>
      <c r="F104" s="105"/>
      <c r="G104" s="95" t="s">
        <v>396</v>
      </c>
      <c r="H104" s="96"/>
      <c r="I104" s="97"/>
      <c r="J104" s="102" t="s">
        <v>397</v>
      </c>
      <c r="K104" s="102"/>
      <c r="L104" s="102"/>
      <c r="M104" s="102" t="s">
        <v>398</v>
      </c>
      <c r="N104" s="102"/>
      <c r="O104" s="102"/>
      <c r="P104" s="99" t="s">
        <v>613</v>
      </c>
      <c r="Q104" s="100"/>
      <c r="R104" s="101"/>
      <c r="S104" s="99" t="s">
        <v>619</v>
      </c>
      <c r="T104" s="100"/>
      <c r="U104" s="101"/>
      <c r="V104" s="93" t="s">
        <v>75</v>
      </c>
      <c r="W104" s="93" t="s">
        <v>76</v>
      </c>
    </row>
    <row r="105" spans="1:23" ht="17.25" x14ac:dyDescent="0.3">
      <c r="A105" s="86"/>
      <c r="B105" s="87"/>
      <c r="C105" s="87"/>
      <c r="D105" s="60" t="s">
        <v>2</v>
      </c>
      <c r="E105" s="60" t="s">
        <v>75</v>
      </c>
      <c r="F105" s="60" t="s">
        <v>76</v>
      </c>
      <c r="G105" s="60" t="s">
        <v>2</v>
      </c>
      <c r="H105" s="60" t="s">
        <v>75</v>
      </c>
      <c r="I105" s="60" t="s">
        <v>76</v>
      </c>
      <c r="J105" s="60" t="s">
        <v>3</v>
      </c>
      <c r="K105" s="60" t="s">
        <v>75</v>
      </c>
      <c r="L105" s="60" t="s">
        <v>383</v>
      </c>
      <c r="M105" s="55" t="s">
        <v>3</v>
      </c>
      <c r="N105" s="55" t="s">
        <v>75</v>
      </c>
      <c r="O105" s="55" t="s">
        <v>76</v>
      </c>
      <c r="P105" s="81" t="s">
        <v>614</v>
      </c>
      <c r="Q105" s="81" t="s">
        <v>615</v>
      </c>
      <c r="R105" s="81" t="s">
        <v>616</v>
      </c>
      <c r="S105" s="81" t="s">
        <v>3</v>
      </c>
      <c r="T105" s="81" t="s">
        <v>75</v>
      </c>
      <c r="U105" s="81" t="s">
        <v>76</v>
      </c>
      <c r="V105" s="94"/>
      <c r="W105" s="94"/>
    </row>
    <row r="106" spans="1:23" ht="17.25" x14ac:dyDescent="0.3">
      <c r="A106" s="70">
        <v>1</v>
      </c>
      <c r="B106" s="71" t="s">
        <v>240</v>
      </c>
      <c r="C106" s="71" t="s">
        <v>184</v>
      </c>
      <c r="D106" s="62"/>
      <c r="E106" s="62"/>
      <c r="F106" s="62"/>
      <c r="G106" s="64"/>
      <c r="H106" s="64"/>
      <c r="I106" s="64"/>
      <c r="J106" s="64"/>
      <c r="K106" s="64"/>
      <c r="L106" s="64"/>
      <c r="M106" s="28">
        <v>1</v>
      </c>
      <c r="N106" s="28">
        <v>2</v>
      </c>
      <c r="O106" s="28">
        <v>7</v>
      </c>
      <c r="P106" s="33">
        <v>1</v>
      </c>
      <c r="Q106" s="33">
        <v>2</v>
      </c>
      <c r="R106" s="33">
        <v>3</v>
      </c>
      <c r="S106" s="33">
        <v>1</v>
      </c>
      <c r="T106" s="33">
        <v>2</v>
      </c>
      <c r="U106" s="33">
        <v>6</v>
      </c>
      <c r="V106" s="13">
        <f>E106+H106+K106+N106+Q106+T106</f>
        <v>6</v>
      </c>
      <c r="W106" s="13">
        <f>F106+I106+L106+O106+R106+U106</f>
        <v>16</v>
      </c>
    </row>
    <row r="107" spans="1:23" ht="17.25" x14ac:dyDescent="0.3">
      <c r="A107" s="7">
        <v>2</v>
      </c>
      <c r="B107" s="8" t="s">
        <v>244</v>
      </c>
      <c r="C107" s="3" t="s">
        <v>248</v>
      </c>
      <c r="D107" s="62"/>
      <c r="E107" s="62"/>
      <c r="F107" s="62"/>
      <c r="G107" s="64"/>
      <c r="H107" s="64"/>
      <c r="I107" s="64"/>
      <c r="J107" s="64"/>
      <c r="K107" s="64"/>
      <c r="L107" s="64"/>
      <c r="M107" s="28">
        <v>2</v>
      </c>
      <c r="N107" s="28">
        <v>1</v>
      </c>
      <c r="O107" s="28">
        <v>13</v>
      </c>
      <c r="P107" s="33">
        <v>2</v>
      </c>
      <c r="Q107" s="33">
        <v>1</v>
      </c>
      <c r="R107" s="33">
        <v>6</v>
      </c>
      <c r="S107" s="33">
        <v>2</v>
      </c>
      <c r="T107" s="33">
        <v>1</v>
      </c>
      <c r="U107" s="33">
        <v>9</v>
      </c>
      <c r="V107" s="13">
        <f>E107+H107+K107+N107+Q107+T107</f>
        <v>3</v>
      </c>
      <c r="W107" s="13">
        <f>F107+I107+L107+O107+R107+U107</f>
        <v>28</v>
      </c>
    </row>
  </sheetData>
  <sortState ref="B41:W86">
    <sortCondition descending="1" ref="V41:V86"/>
    <sortCondition ref="W41:W86"/>
  </sortState>
  <mergeCells count="55">
    <mergeCell ref="W18:W19"/>
    <mergeCell ref="A39:A40"/>
    <mergeCell ref="B39:B40"/>
    <mergeCell ref="W2:W3"/>
    <mergeCell ref="A2:A3"/>
    <mergeCell ref="B2:B3"/>
    <mergeCell ref="C2:C3"/>
    <mergeCell ref="D2:F2"/>
    <mergeCell ref="G2:I2"/>
    <mergeCell ref="V2:V3"/>
    <mergeCell ref="J2:L2"/>
    <mergeCell ref="M2:O2"/>
    <mergeCell ref="V18:V19"/>
    <mergeCell ref="J18:L18"/>
    <mergeCell ref="J39:L39"/>
    <mergeCell ref="M18:O18"/>
    <mergeCell ref="A18:A19"/>
    <mergeCell ref="B18:B19"/>
    <mergeCell ref="C18:C19"/>
    <mergeCell ref="D18:F18"/>
    <mergeCell ref="G18:I18"/>
    <mergeCell ref="V39:V40"/>
    <mergeCell ref="W39:W40"/>
    <mergeCell ref="M90:O90"/>
    <mergeCell ref="W90:W91"/>
    <mergeCell ref="A90:A91"/>
    <mergeCell ref="B90:B91"/>
    <mergeCell ref="C90:C91"/>
    <mergeCell ref="D90:F90"/>
    <mergeCell ref="G90:I90"/>
    <mergeCell ref="V90:V91"/>
    <mergeCell ref="J90:L90"/>
    <mergeCell ref="M39:O39"/>
    <mergeCell ref="C39:C40"/>
    <mergeCell ref="D39:F39"/>
    <mergeCell ref="G39:I39"/>
    <mergeCell ref="J104:L104"/>
    <mergeCell ref="M104:O104"/>
    <mergeCell ref="V104:V105"/>
    <mergeCell ref="W104:W105"/>
    <mergeCell ref="A104:A105"/>
    <mergeCell ref="B104:B105"/>
    <mergeCell ref="C104:C105"/>
    <mergeCell ref="D104:F104"/>
    <mergeCell ref="G104:I104"/>
    <mergeCell ref="P2:R2"/>
    <mergeCell ref="P18:R18"/>
    <mergeCell ref="P39:R39"/>
    <mergeCell ref="P90:R90"/>
    <mergeCell ref="P104:R104"/>
    <mergeCell ref="S2:U2"/>
    <mergeCell ref="S18:U18"/>
    <mergeCell ref="S39:U39"/>
    <mergeCell ref="S90:U90"/>
    <mergeCell ref="S104:U104"/>
  </mergeCells>
  <phoneticPr fontId="1" type="noConversion"/>
  <pageMargins left="0.7" right="0.7" top="0.75" bottom="0.75" header="0.3" footer="0.3"/>
  <pageSetup paperSize="9" scale="2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zoomScale="70" zoomScaleNormal="70" workbookViewId="0">
      <selection activeCell="O30" sqref="O30"/>
    </sheetView>
  </sheetViews>
  <sheetFormatPr defaultRowHeight="16.5" x14ac:dyDescent="0.3"/>
  <cols>
    <col min="3" max="3" width="16.375" customWidth="1"/>
    <col min="4" max="9" width="9" customWidth="1"/>
    <col min="10" max="10" width="5.75" customWidth="1"/>
    <col min="11" max="12" width="9.75" customWidth="1"/>
    <col min="13" max="13" width="6" customWidth="1"/>
    <col min="14" max="15" width="9.75" customWidth="1"/>
    <col min="16" max="16" width="6" style="59" customWidth="1"/>
    <col min="17" max="18" width="9.75" style="59" customWidth="1"/>
    <col min="19" max="19" width="6" style="48" customWidth="1"/>
    <col min="20" max="21" width="9.75" style="48" customWidth="1"/>
    <col min="22" max="22" width="6.75" style="48" bestFit="1" customWidth="1"/>
    <col min="23" max="24" width="9.75" style="48" customWidth="1"/>
  </cols>
  <sheetData>
    <row r="1" spans="1:26" ht="17.25" x14ac:dyDescent="0.3">
      <c r="A1" s="16" t="s">
        <v>250</v>
      </c>
      <c r="B1" s="23"/>
      <c r="C1" s="24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54"/>
      <c r="Q1" s="54"/>
      <c r="R1" s="54"/>
      <c r="S1" s="49"/>
      <c r="T1" s="49"/>
      <c r="U1" s="49"/>
      <c r="V1" s="49"/>
      <c r="W1" s="49"/>
      <c r="X1" s="49"/>
      <c r="Y1" s="26"/>
      <c r="Z1" s="26"/>
    </row>
    <row r="2" spans="1:26" ht="17.25" x14ac:dyDescent="0.3">
      <c r="A2" s="86" t="s">
        <v>3</v>
      </c>
      <c r="B2" s="87" t="s">
        <v>0</v>
      </c>
      <c r="C2" s="87" t="s">
        <v>1</v>
      </c>
      <c r="D2" s="98" t="s">
        <v>395</v>
      </c>
      <c r="E2" s="98"/>
      <c r="F2" s="98"/>
      <c r="G2" s="102" t="s">
        <v>396</v>
      </c>
      <c r="H2" s="102"/>
      <c r="I2" s="102"/>
      <c r="J2" s="95" t="s">
        <v>399</v>
      </c>
      <c r="K2" s="96"/>
      <c r="L2" s="97"/>
      <c r="M2" s="95" t="s">
        <v>397</v>
      </c>
      <c r="N2" s="96"/>
      <c r="O2" s="97"/>
      <c r="P2" s="106" t="s">
        <v>398</v>
      </c>
      <c r="Q2" s="107"/>
      <c r="R2" s="108"/>
      <c r="S2" s="99" t="s">
        <v>613</v>
      </c>
      <c r="T2" s="100"/>
      <c r="U2" s="101"/>
      <c r="V2" s="99" t="s">
        <v>619</v>
      </c>
      <c r="W2" s="100"/>
      <c r="X2" s="101"/>
      <c r="Y2" s="98" t="s">
        <v>75</v>
      </c>
      <c r="Z2" s="98" t="s">
        <v>76</v>
      </c>
    </row>
    <row r="3" spans="1:26" ht="17.25" x14ac:dyDescent="0.3">
      <c r="A3" s="86"/>
      <c r="B3" s="87"/>
      <c r="C3" s="87"/>
      <c r="D3" s="22" t="s">
        <v>2</v>
      </c>
      <c r="E3" s="22" t="s">
        <v>75</v>
      </c>
      <c r="F3" s="22" t="s">
        <v>76</v>
      </c>
      <c r="G3" s="22" t="s">
        <v>2</v>
      </c>
      <c r="H3" s="22" t="s">
        <v>75</v>
      </c>
      <c r="I3" s="22" t="s">
        <v>76</v>
      </c>
      <c r="J3" s="35" t="s">
        <v>343</v>
      </c>
      <c r="K3" s="35" t="s">
        <v>344</v>
      </c>
      <c r="L3" s="35" t="s">
        <v>345</v>
      </c>
      <c r="M3" s="39" t="s">
        <v>381</v>
      </c>
      <c r="N3" s="39" t="s">
        <v>382</v>
      </c>
      <c r="O3" s="39" t="s">
        <v>383</v>
      </c>
      <c r="P3" s="55" t="s">
        <v>3</v>
      </c>
      <c r="Q3" s="55" t="s">
        <v>75</v>
      </c>
      <c r="R3" s="55" t="s">
        <v>76</v>
      </c>
      <c r="S3" s="81" t="s">
        <v>614</v>
      </c>
      <c r="T3" s="81" t="s">
        <v>615</v>
      </c>
      <c r="U3" s="81" t="s">
        <v>616</v>
      </c>
      <c r="V3" s="81" t="s">
        <v>3</v>
      </c>
      <c r="W3" s="81" t="s">
        <v>75</v>
      </c>
      <c r="X3" s="81" t="s">
        <v>76</v>
      </c>
      <c r="Y3" s="98"/>
      <c r="Z3" s="98"/>
    </row>
    <row r="4" spans="1:26" ht="34.5" x14ac:dyDescent="0.3">
      <c r="A4" s="70">
        <v>1</v>
      </c>
      <c r="B4" s="72" t="s">
        <v>251</v>
      </c>
      <c r="C4" s="71" t="s">
        <v>262</v>
      </c>
      <c r="D4" s="12">
        <v>2</v>
      </c>
      <c r="E4" s="12">
        <v>12</v>
      </c>
      <c r="F4" s="12">
        <v>21</v>
      </c>
      <c r="G4" s="13">
        <v>2</v>
      </c>
      <c r="H4" s="13">
        <v>11</v>
      </c>
      <c r="I4" s="13">
        <v>15</v>
      </c>
      <c r="J4" s="13">
        <v>2</v>
      </c>
      <c r="K4" s="13">
        <v>10</v>
      </c>
      <c r="L4" s="13">
        <v>16</v>
      </c>
      <c r="M4" s="40">
        <v>2</v>
      </c>
      <c r="N4" s="40">
        <v>10</v>
      </c>
      <c r="O4" s="40">
        <v>16</v>
      </c>
      <c r="P4" s="33">
        <v>1</v>
      </c>
      <c r="Q4" s="33">
        <f>12-P4</f>
        <v>11</v>
      </c>
      <c r="R4" s="33">
        <v>14</v>
      </c>
      <c r="S4" s="33">
        <v>3</v>
      </c>
      <c r="T4" s="33">
        <f>7-S4</f>
        <v>4</v>
      </c>
      <c r="U4" s="33">
        <v>10</v>
      </c>
      <c r="V4" s="33">
        <v>2</v>
      </c>
      <c r="W4" s="33">
        <v>5</v>
      </c>
      <c r="X4" s="33">
        <v>11</v>
      </c>
      <c r="Y4" s="13">
        <f t="shared" ref="Y4:Y22" si="0">E4+H4+K4+N4+Q4+T4+W4</f>
        <v>63</v>
      </c>
      <c r="Z4" s="13">
        <f t="shared" ref="Z4:Z22" si="1">F4+I4+L4+O4+R4+U4+X4</f>
        <v>103</v>
      </c>
    </row>
    <row r="5" spans="1:26" ht="34.5" x14ac:dyDescent="0.3">
      <c r="A5" s="70">
        <v>2</v>
      </c>
      <c r="B5" s="72" t="s">
        <v>252</v>
      </c>
      <c r="C5" s="71" t="s">
        <v>262</v>
      </c>
      <c r="D5" s="12">
        <v>3</v>
      </c>
      <c r="E5" s="12">
        <v>11</v>
      </c>
      <c r="F5" s="14">
        <v>32.6</v>
      </c>
      <c r="G5" s="13">
        <v>1</v>
      </c>
      <c r="H5" s="13">
        <v>12</v>
      </c>
      <c r="I5" s="13">
        <v>13</v>
      </c>
      <c r="J5" s="13">
        <v>3</v>
      </c>
      <c r="K5" s="13">
        <v>9</v>
      </c>
      <c r="L5" s="13">
        <v>25</v>
      </c>
      <c r="M5" s="40">
        <v>3</v>
      </c>
      <c r="N5" s="40">
        <v>9</v>
      </c>
      <c r="O5" s="40">
        <v>25</v>
      </c>
      <c r="P5" s="33">
        <v>5</v>
      </c>
      <c r="Q5" s="33">
        <f>12-P5</f>
        <v>7</v>
      </c>
      <c r="R5" s="33">
        <v>30</v>
      </c>
      <c r="S5" s="33">
        <v>2</v>
      </c>
      <c r="T5" s="33">
        <f>7-S5</f>
        <v>5</v>
      </c>
      <c r="U5" s="33">
        <v>9</v>
      </c>
      <c r="V5" s="33">
        <v>5</v>
      </c>
      <c r="W5" s="33">
        <v>2</v>
      </c>
      <c r="X5" s="33">
        <v>18</v>
      </c>
      <c r="Y5" s="13">
        <f t="shared" si="0"/>
        <v>55</v>
      </c>
      <c r="Z5" s="13">
        <f t="shared" si="1"/>
        <v>152.6</v>
      </c>
    </row>
    <row r="6" spans="1:26" ht="34.5" x14ac:dyDescent="0.3">
      <c r="A6" s="7">
        <v>3</v>
      </c>
      <c r="B6" s="29" t="s">
        <v>336</v>
      </c>
      <c r="C6" s="3" t="s">
        <v>263</v>
      </c>
      <c r="D6" s="12">
        <v>4</v>
      </c>
      <c r="E6" s="12">
        <v>10</v>
      </c>
      <c r="F6" s="14">
        <v>33</v>
      </c>
      <c r="G6" s="13">
        <v>4</v>
      </c>
      <c r="H6" s="13">
        <v>9</v>
      </c>
      <c r="I6" s="13">
        <v>29</v>
      </c>
      <c r="J6" s="13">
        <v>9</v>
      </c>
      <c r="K6" s="13">
        <v>3</v>
      </c>
      <c r="L6" s="13">
        <v>62</v>
      </c>
      <c r="M6" s="13">
        <v>4</v>
      </c>
      <c r="N6" s="13">
        <f>8-M6</f>
        <v>4</v>
      </c>
      <c r="O6" s="13">
        <v>29</v>
      </c>
      <c r="P6" s="33">
        <v>3</v>
      </c>
      <c r="Q6" s="33">
        <f>12-P6</f>
        <v>9</v>
      </c>
      <c r="R6" s="33">
        <v>17</v>
      </c>
      <c r="S6" s="33">
        <v>1</v>
      </c>
      <c r="T6" s="33">
        <f>7-S6</f>
        <v>6</v>
      </c>
      <c r="U6" s="33">
        <v>5</v>
      </c>
      <c r="V6" s="33">
        <v>1</v>
      </c>
      <c r="W6" s="33">
        <v>6</v>
      </c>
      <c r="X6" s="33">
        <v>10</v>
      </c>
      <c r="Y6" s="13">
        <f t="shared" si="0"/>
        <v>47</v>
      </c>
      <c r="Z6" s="13">
        <f t="shared" si="1"/>
        <v>185</v>
      </c>
    </row>
    <row r="7" spans="1:26" ht="34.5" x14ac:dyDescent="0.3">
      <c r="A7" s="7">
        <v>4</v>
      </c>
      <c r="B7" s="29" t="s">
        <v>253</v>
      </c>
      <c r="C7" s="3" t="s">
        <v>262</v>
      </c>
      <c r="D7" s="12">
        <v>5</v>
      </c>
      <c r="E7" s="12">
        <v>9</v>
      </c>
      <c r="F7" s="14">
        <v>41</v>
      </c>
      <c r="G7" s="13">
        <v>3</v>
      </c>
      <c r="H7" s="13">
        <v>10</v>
      </c>
      <c r="I7" s="13">
        <v>28</v>
      </c>
      <c r="J7" s="13">
        <v>4</v>
      </c>
      <c r="K7" s="13">
        <v>8</v>
      </c>
      <c r="L7" s="13">
        <v>31</v>
      </c>
      <c r="M7" s="13">
        <v>3</v>
      </c>
      <c r="N7" s="13">
        <f>8-M7</f>
        <v>5</v>
      </c>
      <c r="O7" s="13">
        <v>27</v>
      </c>
      <c r="P7" s="33">
        <v>4</v>
      </c>
      <c r="Q7" s="33">
        <f>12-P7</f>
        <v>8</v>
      </c>
      <c r="R7" s="33">
        <v>23</v>
      </c>
      <c r="S7" s="33">
        <v>5</v>
      </c>
      <c r="T7" s="33">
        <f>7-S7</f>
        <v>2</v>
      </c>
      <c r="U7" s="33">
        <v>11</v>
      </c>
      <c r="V7" s="33">
        <v>4</v>
      </c>
      <c r="W7" s="33">
        <v>3</v>
      </c>
      <c r="X7" s="33">
        <v>15</v>
      </c>
      <c r="Y7" s="13">
        <f t="shared" si="0"/>
        <v>45</v>
      </c>
      <c r="Z7" s="13">
        <f t="shared" si="1"/>
        <v>176</v>
      </c>
    </row>
    <row r="8" spans="1:26" ht="34.5" x14ac:dyDescent="0.3">
      <c r="A8" s="7">
        <v>5</v>
      </c>
      <c r="B8" s="29" t="s">
        <v>256</v>
      </c>
      <c r="C8" s="3" t="s">
        <v>265</v>
      </c>
      <c r="D8" s="12">
        <v>9</v>
      </c>
      <c r="E8" s="12">
        <v>5</v>
      </c>
      <c r="F8" s="14">
        <v>60</v>
      </c>
      <c r="G8" s="13">
        <v>9</v>
      </c>
      <c r="H8" s="13">
        <v>4</v>
      </c>
      <c r="I8" s="13">
        <v>60</v>
      </c>
      <c r="J8" s="13">
        <v>6</v>
      </c>
      <c r="K8" s="13">
        <v>6</v>
      </c>
      <c r="L8" s="13">
        <v>48</v>
      </c>
      <c r="M8" s="13">
        <v>6</v>
      </c>
      <c r="N8" s="13">
        <f>8-M8</f>
        <v>2</v>
      </c>
      <c r="O8" s="13">
        <v>45</v>
      </c>
      <c r="P8" s="33">
        <v>2</v>
      </c>
      <c r="Q8" s="33">
        <f>12-P8</f>
        <v>10</v>
      </c>
      <c r="R8" s="33">
        <v>15</v>
      </c>
      <c r="S8" s="33">
        <v>4</v>
      </c>
      <c r="T8" s="33">
        <f>7-S8</f>
        <v>3</v>
      </c>
      <c r="U8" s="33">
        <v>10</v>
      </c>
      <c r="V8" s="33">
        <v>3</v>
      </c>
      <c r="W8" s="33">
        <v>4</v>
      </c>
      <c r="X8" s="33">
        <v>12</v>
      </c>
      <c r="Y8" s="13">
        <f t="shared" si="0"/>
        <v>34</v>
      </c>
      <c r="Z8" s="13">
        <f t="shared" si="1"/>
        <v>250</v>
      </c>
    </row>
    <row r="9" spans="1:26" ht="34.5" x14ac:dyDescent="0.3">
      <c r="A9" s="7">
        <v>6</v>
      </c>
      <c r="B9" s="29" t="s">
        <v>346</v>
      </c>
      <c r="C9" s="3" t="s">
        <v>261</v>
      </c>
      <c r="D9" s="12">
        <v>5</v>
      </c>
      <c r="E9" s="12">
        <v>8</v>
      </c>
      <c r="F9" s="12">
        <v>32</v>
      </c>
      <c r="G9" s="33">
        <v>5</v>
      </c>
      <c r="H9" s="13">
        <v>8</v>
      </c>
      <c r="I9" s="13">
        <v>32</v>
      </c>
      <c r="J9" s="13">
        <v>1</v>
      </c>
      <c r="K9" s="13">
        <v>8.8000000000000007</v>
      </c>
      <c r="L9" s="13">
        <v>16</v>
      </c>
      <c r="M9" s="13">
        <v>2</v>
      </c>
      <c r="N9" s="13">
        <f>8-M9</f>
        <v>6</v>
      </c>
      <c r="O9" s="13">
        <v>10</v>
      </c>
      <c r="P9" s="64"/>
      <c r="Q9" s="64"/>
      <c r="R9" s="64"/>
      <c r="S9" s="64"/>
      <c r="T9" s="64"/>
      <c r="U9" s="64"/>
      <c r="V9" s="64"/>
      <c r="W9" s="64"/>
      <c r="X9" s="64"/>
      <c r="Y9" s="13">
        <f t="shared" si="0"/>
        <v>30.8</v>
      </c>
      <c r="Z9" s="13">
        <f t="shared" si="1"/>
        <v>90</v>
      </c>
    </row>
    <row r="10" spans="1:26" ht="34.5" x14ac:dyDescent="0.3">
      <c r="A10" s="7">
        <v>7</v>
      </c>
      <c r="B10" s="29" t="s">
        <v>255</v>
      </c>
      <c r="C10" s="3" t="s">
        <v>262</v>
      </c>
      <c r="D10" s="12">
        <v>8</v>
      </c>
      <c r="E10" s="12">
        <v>6</v>
      </c>
      <c r="F10" s="14">
        <v>54</v>
      </c>
      <c r="G10" s="13">
        <v>6</v>
      </c>
      <c r="H10" s="13">
        <v>7</v>
      </c>
      <c r="I10" s="13">
        <v>35</v>
      </c>
      <c r="J10" s="13">
        <v>5</v>
      </c>
      <c r="K10" s="13">
        <v>7</v>
      </c>
      <c r="L10" s="13">
        <v>34</v>
      </c>
      <c r="M10" s="13">
        <v>5</v>
      </c>
      <c r="N10" s="13">
        <f>8-M10</f>
        <v>3</v>
      </c>
      <c r="O10" s="13">
        <v>33</v>
      </c>
      <c r="P10" s="64"/>
      <c r="Q10" s="64"/>
      <c r="R10" s="64"/>
      <c r="S10" s="64"/>
      <c r="T10" s="64"/>
      <c r="U10" s="64"/>
      <c r="V10" s="64"/>
      <c r="W10" s="64"/>
      <c r="X10" s="64"/>
      <c r="Y10" s="13">
        <f t="shared" si="0"/>
        <v>23</v>
      </c>
      <c r="Z10" s="13">
        <f t="shared" si="1"/>
        <v>156</v>
      </c>
    </row>
    <row r="11" spans="1:26" ht="34.5" x14ac:dyDescent="0.3">
      <c r="A11" s="7">
        <v>8</v>
      </c>
      <c r="B11" s="29" t="s">
        <v>595</v>
      </c>
      <c r="C11" s="3" t="s">
        <v>264</v>
      </c>
      <c r="D11" s="12">
        <v>6</v>
      </c>
      <c r="E11" s="12">
        <v>8</v>
      </c>
      <c r="F11" s="12">
        <v>43</v>
      </c>
      <c r="G11" s="13">
        <v>8</v>
      </c>
      <c r="H11" s="13">
        <v>5</v>
      </c>
      <c r="I11" s="13">
        <v>47</v>
      </c>
      <c r="J11" s="13">
        <v>8</v>
      </c>
      <c r="K11" s="13">
        <v>4</v>
      </c>
      <c r="L11" s="13">
        <v>58</v>
      </c>
      <c r="M11" s="64"/>
      <c r="N11" s="64"/>
      <c r="O11" s="64"/>
      <c r="P11" s="33">
        <v>10</v>
      </c>
      <c r="Q11" s="33">
        <f>12-P11</f>
        <v>2</v>
      </c>
      <c r="R11" s="33">
        <v>68</v>
      </c>
      <c r="S11" s="64"/>
      <c r="T11" s="64"/>
      <c r="U11" s="64"/>
      <c r="V11" s="64"/>
      <c r="W11" s="64"/>
      <c r="X11" s="64"/>
      <c r="Y11" s="13">
        <f t="shared" si="0"/>
        <v>19</v>
      </c>
      <c r="Z11" s="13">
        <f t="shared" si="1"/>
        <v>216</v>
      </c>
    </row>
    <row r="12" spans="1:26" ht="34.5" x14ac:dyDescent="0.3">
      <c r="A12" s="7">
        <v>9</v>
      </c>
      <c r="B12" s="29" t="s">
        <v>254</v>
      </c>
      <c r="C12" s="3" t="s">
        <v>263</v>
      </c>
      <c r="D12" s="12">
        <v>7</v>
      </c>
      <c r="E12" s="12">
        <v>7</v>
      </c>
      <c r="F12" s="14">
        <v>50</v>
      </c>
      <c r="G12" s="13">
        <v>7</v>
      </c>
      <c r="H12" s="13">
        <v>6</v>
      </c>
      <c r="I12" s="13">
        <v>46</v>
      </c>
      <c r="J12" s="13">
        <v>7</v>
      </c>
      <c r="K12" s="13">
        <v>5</v>
      </c>
      <c r="L12" s="13">
        <v>54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13">
        <f t="shared" si="0"/>
        <v>18</v>
      </c>
      <c r="Z12" s="13">
        <f t="shared" si="1"/>
        <v>150</v>
      </c>
    </row>
    <row r="13" spans="1:26" ht="34.5" x14ac:dyDescent="0.3">
      <c r="A13" s="7">
        <v>10</v>
      </c>
      <c r="B13" s="29" t="s">
        <v>258</v>
      </c>
      <c r="C13" s="3" t="s">
        <v>267</v>
      </c>
      <c r="D13" s="12">
        <v>11</v>
      </c>
      <c r="E13" s="12">
        <v>3</v>
      </c>
      <c r="F13" s="12">
        <v>76</v>
      </c>
      <c r="G13" s="13">
        <v>10</v>
      </c>
      <c r="H13" s="13">
        <v>3</v>
      </c>
      <c r="I13" s="13">
        <v>67</v>
      </c>
      <c r="J13" s="13">
        <v>10</v>
      </c>
      <c r="K13" s="13">
        <v>2</v>
      </c>
      <c r="L13" s="13">
        <v>71</v>
      </c>
      <c r="M13" s="13">
        <v>7</v>
      </c>
      <c r="N13" s="13">
        <f>8-M13</f>
        <v>1</v>
      </c>
      <c r="O13" s="13">
        <v>65</v>
      </c>
      <c r="P13" s="64"/>
      <c r="Q13" s="64"/>
      <c r="R13" s="64"/>
      <c r="S13" s="64"/>
      <c r="T13" s="64"/>
      <c r="U13" s="64"/>
      <c r="V13" s="64"/>
      <c r="W13" s="64"/>
      <c r="X13" s="64"/>
      <c r="Y13" s="13">
        <f t="shared" si="0"/>
        <v>9</v>
      </c>
      <c r="Z13" s="13">
        <f t="shared" si="1"/>
        <v>279</v>
      </c>
    </row>
    <row r="14" spans="1:26" ht="34.5" x14ac:dyDescent="0.3">
      <c r="A14" s="7">
        <v>11</v>
      </c>
      <c r="B14" s="29" t="s">
        <v>589</v>
      </c>
      <c r="C14" s="30" t="s">
        <v>590</v>
      </c>
      <c r="D14" s="62"/>
      <c r="E14" s="62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33">
        <v>6</v>
      </c>
      <c r="Q14" s="33">
        <f>12-P14</f>
        <v>6</v>
      </c>
      <c r="R14" s="33">
        <v>48</v>
      </c>
      <c r="S14" s="64"/>
      <c r="T14" s="64"/>
      <c r="U14" s="64"/>
      <c r="V14" s="64"/>
      <c r="W14" s="64"/>
      <c r="X14" s="64"/>
      <c r="Y14" s="13">
        <f t="shared" si="0"/>
        <v>6</v>
      </c>
      <c r="Z14" s="13">
        <f t="shared" si="1"/>
        <v>48</v>
      </c>
    </row>
    <row r="15" spans="1:26" ht="34.5" x14ac:dyDescent="0.3">
      <c r="A15" s="7">
        <v>12</v>
      </c>
      <c r="B15" s="29" t="s">
        <v>591</v>
      </c>
      <c r="C15" s="30" t="s">
        <v>592</v>
      </c>
      <c r="D15" s="62"/>
      <c r="E15" s="62"/>
      <c r="F15" s="62"/>
      <c r="G15" s="64"/>
      <c r="H15" s="64"/>
      <c r="I15" s="64"/>
      <c r="J15" s="64"/>
      <c r="K15" s="64"/>
      <c r="L15" s="64"/>
      <c r="M15" s="64"/>
      <c r="N15" s="64"/>
      <c r="O15" s="64"/>
      <c r="P15" s="33">
        <v>7</v>
      </c>
      <c r="Q15" s="33">
        <f>12-P15</f>
        <v>5</v>
      </c>
      <c r="R15" s="33">
        <v>50</v>
      </c>
      <c r="S15" s="64"/>
      <c r="T15" s="64"/>
      <c r="U15" s="64"/>
      <c r="V15" s="64"/>
      <c r="W15" s="64"/>
      <c r="X15" s="64"/>
      <c r="Y15" s="13">
        <f t="shared" si="0"/>
        <v>5</v>
      </c>
      <c r="Z15" s="13">
        <f t="shared" si="1"/>
        <v>50</v>
      </c>
    </row>
    <row r="16" spans="1:26" ht="34.5" x14ac:dyDescent="0.3">
      <c r="A16" s="7">
        <v>13</v>
      </c>
      <c r="B16" s="29" t="s">
        <v>593</v>
      </c>
      <c r="C16" s="30" t="s">
        <v>594</v>
      </c>
      <c r="D16" s="62"/>
      <c r="E16" s="62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33">
        <v>8</v>
      </c>
      <c r="Q16" s="33">
        <f>12-P16</f>
        <v>4</v>
      </c>
      <c r="R16" s="33">
        <v>50</v>
      </c>
      <c r="S16" s="64"/>
      <c r="T16" s="64"/>
      <c r="U16" s="64"/>
      <c r="V16" s="64"/>
      <c r="W16" s="64"/>
      <c r="X16" s="64"/>
      <c r="Y16" s="13">
        <f t="shared" si="0"/>
        <v>4</v>
      </c>
      <c r="Z16" s="13">
        <f t="shared" si="1"/>
        <v>50</v>
      </c>
    </row>
    <row r="17" spans="1:26" ht="34.5" x14ac:dyDescent="0.3">
      <c r="A17" s="7">
        <v>14</v>
      </c>
      <c r="B17" s="29" t="s">
        <v>257</v>
      </c>
      <c r="C17" s="3" t="s">
        <v>266</v>
      </c>
      <c r="D17" s="12">
        <v>10</v>
      </c>
      <c r="E17" s="12">
        <v>4</v>
      </c>
      <c r="F17" s="14">
        <v>65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13">
        <f t="shared" si="0"/>
        <v>4</v>
      </c>
      <c r="Z17" s="13">
        <f t="shared" si="1"/>
        <v>65</v>
      </c>
    </row>
    <row r="18" spans="1:26" ht="34.5" x14ac:dyDescent="0.3">
      <c r="A18" s="7">
        <v>15</v>
      </c>
      <c r="B18" s="29" t="s">
        <v>260</v>
      </c>
      <c r="C18" s="3" t="s">
        <v>269</v>
      </c>
      <c r="D18" s="12">
        <v>13</v>
      </c>
      <c r="E18" s="12">
        <v>1</v>
      </c>
      <c r="F18" s="14">
        <v>112</v>
      </c>
      <c r="G18" s="13">
        <v>11</v>
      </c>
      <c r="H18" s="13">
        <v>2</v>
      </c>
      <c r="I18" s="13">
        <v>75</v>
      </c>
      <c r="J18" s="13">
        <v>11</v>
      </c>
      <c r="K18" s="13">
        <v>1</v>
      </c>
      <c r="L18" s="13">
        <v>87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13">
        <f t="shared" si="0"/>
        <v>4</v>
      </c>
      <c r="Z18" s="13">
        <f t="shared" si="1"/>
        <v>274</v>
      </c>
    </row>
    <row r="19" spans="1:26" ht="34.5" x14ac:dyDescent="0.3">
      <c r="A19" s="7">
        <v>16</v>
      </c>
      <c r="B19" s="29" t="s">
        <v>596</v>
      </c>
      <c r="C19" s="30" t="s">
        <v>597</v>
      </c>
      <c r="D19" s="62"/>
      <c r="E19" s="62"/>
      <c r="F19" s="62"/>
      <c r="G19" s="64"/>
      <c r="H19" s="64"/>
      <c r="I19" s="64"/>
      <c r="J19" s="64"/>
      <c r="K19" s="64"/>
      <c r="L19" s="64"/>
      <c r="M19" s="64"/>
      <c r="N19" s="64"/>
      <c r="O19" s="64"/>
      <c r="P19" s="33">
        <v>9</v>
      </c>
      <c r="Q19" s="33">
        <f>12-P19</f>
        <v>3</v>
      </c>
      <c r="R19" s="33">
        <v>65</v>
      </c>
      <c r="S19" s="64"/>
      <c r="T19" s="64"/>
      <c r="U19" s="64"/>
      <c r="V19" s="64"/>
      <c r="W19" s="64"/>
      <c r="X19" s="64"/>
      <c r="Y19" s="13">
        <f t="shared" si="0"/>
        <v>3</v>
      </c>
      <c r="Z19" s="13">
        <f t="shared" si="1"/>
        <v>65</v>
      </c>
    </row>
    <row r="20" spans="1:26" ht="34.5" x14ac:dyDescent="0.3">
      <c r="A20" s="7">
        <v>17</v>
      </c>
      <c r="B20" s="29" t="s">
        <v>259</v>
      </c>
      <c r="C20" s="30" t="s">
        <v>268</v>
      </c>
      <c r="D20" s="12">
        <v>12</v>
      </c>
      <c r="E20" s="12">
        <v>2</v>
      </c>
      <c r="F20" s="12">
        <v>91</v>
      </c>
      <c r="G20" s="13">
        <v>12</v>
      </c>
      <c r="H20" s="13">
        <v>1</v>
      </c>
      <c r="I20" s="13">
        <v>80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13">
        <f t="shared" si="0"/>
        <v>3</v>
      </c>
      <c r="Z20" s="13">
        <f t="shared" si="1"/>
        <v>171</v>
      </c>
    </row>
    <row r="21" spans="1:26" ht="34.5" x14ac:dyDescent="0.3">
      <c r="A21" s="7">
        <v>18</v>
      </c>
      <c r="B21" s="29" t="s">
        <v>617</v>
      </c>
      <c r="C21" s="30" t="s">
        <v>618</v>
      </c>
      <c r="D21" s="62"/>
      <c r="E21" s="62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33">
        <v>6</v>
      </c>
      <c r="T21" s="33">
        <f>7-S21</f>
        <v>1</v>
      </c>
      <c r="U21" s="33">
        <v>18</v>
      </c>
      <c r="V21" s="33">
        <v>6</v>
      </c>
      <c r="W21" s="33">
        <v>1</v>
      </c>
      <c r="X21" s="33">
        <v>32</v>
      </c>
      <c r="Y21" s="13">
        <f t="shared" si="0"/>
        <v>2</v>
      </c>
      <c r="Z21" s="13">
        <f t="shared" si="1"/>
        <v>50</v>
      </c>
    </row>
    <row r="22" spans="1:26" ht="34.5" x14ac:dyDescent="0.3">
      <c r="A22" s="7">
        <v>19</v>
      </c>
      <c r="B22" s="29" t="s">
        <v>598</v>
      </c>
      <c r="C22" s="30" t="s">
        <v>599</v>
      </c>
      <c r="D22" s="62"/>
      <c r="E22" s="62"/>
      <c r="F22" s="62"/>
      <c r="G22" s="64"/>
      <c r="H22" s="64"/>
      <c r="I22" s="64"/>
      <c r="J22" s="64"/>
      <c r="K22" s="64"/>
      <c r="L22" s="64"/>
      <c r="M22" s="64"/>
      <c r="N22" s="64"/>
      <c r="O22" s="64"/>
      <c r="P22" s="33">
        <v>11</v>
      </c>
      <c r="Q22" s="33">
        <f>12-P22</f>
        <v>1</v>
      </c>
      <c r="R22" s="33">
        <v>78</v>
      </c>
      <c r="S22" s="64"/>
      <c r="T22" s="64"/>
      <c r="U22" s="64"/>
      <c r="V22" s="64"/>
      <c r="W22" s="64"/>
      <c r="X22" s="64"/>
      <c r="Y22" s="13">
        <f t="shared" si="0"/>
        <v>1</v>
      </c>
      <c r="Z22" s="13">
        <f t="shared" si="1"/>
        <v>78</v>
      </c>
    </row>
    <row r="24" spans="1:26" ht="17.25" x14ac:dyDescent="0.3">
      <c r="A24" s="16" t="s">
        <v>270</v>
      </c>
      <c r="B24" s="23"/>
      <c r="C24" s="24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4"/>
      <c r="Q24" s="54"/>
      <c r="R24" s="54"/>
      <c r="S24" s="75"/>
      <c r="T24" s="75"/>
      <c r="U24" s="75"/>
      <c r="V24" s="75"/>
      <c r="W24" s="75"/>
      <c r="X24" s="75"/>
      <c r="Y24" s="19"/>
      <c r="Z24" s="19"/>
    </row>
    <row r="25" spans="1:26" ht="17.25" x14ac:dyDescent="0.3">
      <c r="A25" s="86" t="s">
        <v>3</v>
      </c>
      <c r="B25" s="87" t="s">
        <v>0</v>
      </c>
      <c r="C25" s="87" t="s">
        <v>1</v>
      </c>
      <c r="D25" s="98" t="s">
        <v>395</v>
      </c>
      <c r="E25" s="98"/>
      <c r="F25" s="98"/>
      <c r="G25" s="102" t="s">
        <v>396</v>
      </c>
      <c r="H25" s="102"/>
      <c r="I25" s="102"/>
      <c r="J25" s="95" t="s">
        <v>399</v>
      </c>
      <c r="K25" s="96"/>
      <c r="L25" s="97"/>
      <c r="M25" s="95" t="s">
        <v>397</v>
      </c>
      <c r="N25" s="96"/>
      <c r="O25" s="97"/>
      <c r="P25" s="106" t="s">
        <v>398</v>
      </c>
      <c r="Q25" s="107"/>
      <c r="R25" s="108"/>
      <c r="S25" s="99" t="s">
        <v>613</v>
      </c>
      <c r="T25" s="100"/>
      <c r="U25" s="101"/>
      <c r="V25" s="99" t="s">
        <v>619</v>
      </c>
      <c r="W25" s="100"/>
      <c r="X25" s="101"/>
      <c r="Y25" s="98" t="s">
        <v>75</v>
      </c>
      <c r="Z25" s="98" t="s">
        <v>76</v>
      </c>
    </row>
    <row r="26" spans="1:26" ht="17.25" x14ac:dyDescent="0.3">
      <c r="A26" s="86"/>
      <c r="B26" s="87"/>
      <c r="C26" s="87"/>
      <c r="D26" s="22" t="s">
        <v>2</v>
      </c>
      <c r="E26" s="22" t="s">
        <v>75</v>
      </c>
      <c r="F26" s="22" t="s">
        <v>76</v>
      </c>
      <c r="G26" s="22" t="s">
        <v>2</v>
      </c>
      <c r="H26" s="22" t="s">
        <v>75</v>
      </c>
      <c r="I26" s="22" t="s">
        <v>76</v>
      </c>
      <c r="J26" s="52" t="s">
        <v>2</v>
      </c>
      <c r="K26" s="52" t="s">
        <v>75</v>
      </c>
      <c r="L26" s="52" t="s">
        <v>76</v>
      </c>
      <c r="M26" s="35" t="s">
        <v>347</v>
      </c>
      <c r="N26" s="35" t="s">
        <v>348</v>
      </c>
      <c r="O26" s="35" t="s">
        <v>349</v>
      </c>
      <c r="P26" s="55" t="s">
        <v>3</v>
      </c>
      <c r="Q26" s="55" t="s">
        <v>75</v>
      </c>
      <c r="R26" s="55" t="s">
        <v>76</v>
      </c>
      <c r="S26" s="81" t="s">
        <v>614</v>
      </c>
      <c r="T26" s="81" t="s">
        <v>615</v>
      </c>
      <c r="U26" s="81" t="s">
        <v>616</v>
      </c>
      <c r="V26" s="81" t="s">
        <v>3</v>
      </c>
      <c r="W26" s="81" t="s">
        <v>75</v>
      </c>
      <c r="X26" s="81" t="s">
        <v>76</v>
      </c>
      <c r="Y26" s="98"/>
      <c r="Z26" s="98"/>
    </row>
    <row r="27" spans="1:26" ht="34.5" x14ac:dyDescent="0.3">
      <c r="A27" s="70">
        <v>1</v>
      </c>
      <c r="B27" s="72" t="s">
        <v>272</v>
      </c>
      <c r="C27" s="71" t="s">
        <v>283</v>
      </c>
      <c r="D27" s="12">
        <v>2</v>
      </c>
      <c r="E27" s="12">
        <v>12</v>
      </c>
      <c r="F27" s="12">
        <v>24</v>
      </c>
      <c r="G27" s="13">
        <v>5</v>
      </c>
      <c r="H27" s="13">
        <v>9</v>
      </c>
      <c r="I27" s="13">
        <v>39</v>
      </c>
      <c r="J27" s="68"/>
      <c r="K27" s="68"/>
      <c r="L27" s="68"/>
      <c r="M27" s="13">
        <v>1</v>
      </c>
      <c r="N27" s="13">
        <v>11</v>
      </c>
      <c r="O27" s="13">
        <v>11</v>
      </c>
      <c r="P27" s="33">
        <v>2</v>
      </c>
      <c r="Q27" s="33">
        <f t="shared" ref="Q27:Q39" si="2">14-P27</f>
        <v>12</v>
      </c>
      <c r="R27" s="33">
        <v>24</v>
      </c>
      <c r="S27" s="33">
        <v>2</v>
      </c>
      <c r="T27" s="33">
        <v>3</v>
      </c>
      <c r="U27" s="33">
        <v>6</v>
      </c>
      <c r="V27" s="33">
        <v>1</v>
      </c>
      <c r="W27" s="33">
        <v>6</v>
      </c>
      <c r="X27" s="33">
        <v>9</v>
      </c>
      <c r="Y27" s="13">
        <f t="shared" ref="Y27:Y41" si="3">E27+H27+N27+K27+Q27+T27+W27</f>
        <v>53</v>
      </c>
      <c r="Z27" s="13">
        <f t="shared" ref="Z27:Z41" si="4">F27+I27+O27+L27+R27+U27+X27</f>
        <v>113</v>
      </c>
    </row>
    <row r="28" spans="1:26" ht="34.5" x14ac:dyDescent="0.3">
      <c r="A28" s="7">
        <v>2</v>
      </c>
      <c r="B28" s="72" t="s">
        <v>271</v>
      </c>
      <c r="C28" s="71" t="s">
        <v>282</v>
      </c>
      <c r="D28" s="12">
        <v>1</v>
      </c>
      <c r="E28" s="12">
        <v>13</v>
      </c>
      <c r="F28" s="12">
        <v>16</v>
      </c>
      <c r="G28" s="13">
        <v>2</v>
      </c>
      <c r="H28" s="13">
        <v>12</v>
      </c>
      <c r="I28" s="13">
        <v>29</v>
      </c>
      <c r="J28" s="68"/>
      <c r="K28" s="68"/>
      <c r="L28" s="68"/>
      <c r="M28" s="13">
        <v>3</v>
      </c>
      <c r="N28" s="13">
        <v>9</v>
      </c>
      <c r="O28" s="13">
        <v>35</v>
      </c>
      <c r="P28" s="33">
        <v>1</v>
      </c>
      <c r="Q28" s="33">
        <f t="shared" si="2"/>
        <v>13</v>
      </c>
      <c r="R28" s="33">
        <v>21</v>
      </c>
      <c r="S28" s="33">
        <v>4</v>
      </c>
      <c r="T28" s="33">
        <v>1</v>
      </c>
      <c r="U28" s="33">
        <v>11</v>
      </c>
      <c r="V28" s="33">
        <v>4</v>
      </c>
      <c r="W28" s="33">
        <v>3</v>
      </c>
      <c r="X28" s="33">
        <v>14</v>
      </c>
      <c r="Y28" s="13">
        <f t="shared" si="3"/>
        <v>51</v>
      </c>
      <c r="Z28" s="13">
        <f t="shared" si="4"/>
        <v>126</v>
      </c>
    </row>
    <row r="29" spans="1:26" ht="34.5" x14ac:dyDescent="0.3">
      <c r="A29" s="70">
        <v>3</v>
      </c>
      <c r="B29" s="29" t="s">
        <v>276</v>
      </c>
      <c r="C29" s="3" t="s">
        <v>149</v>
      </c>
      <c r="D29" s="12">
        <v>6</v>
      </c>
      <c r="E29" s="12">
        <v>8</v>
      </c>
      <c r="F29" s="12">
        <v>47</v>
      </c>
      <c r="G29" s="13">
        <v>3</v>
      </c>
      <c r="H29" s="13">
        <v>11</v>
      </c>
      <c r="I29" s="13">
        <v>33</v>
      </c>
      <c r="J29" s="68"/>
      <c r="K29" s="68"/>
      <c r="L29" s="68"/>
      <c r="M29" s="13">
        <v>4</v>
      </c>
      <c r="N29" s="13">
        <v>8</v>
      </c>
      <c r="O29" s="13">
        <v>35</v>
      </c>
      <c r="P29" s="33">
        <v>4</v>
      </c>
      <c r="Q29" s="33">
        <f t="shared" si="2"/>
        <v>10</v>
      </c>
      <c r="R29" s="33">
        <v>47</v>
      </c>
      <c r="S29" s="33">
        <v>1</v>
      </c>
      <c r="T29" s="33">
        <v>4</v>
      </c>
      <c r="U29" s="33">
        <v>3</v>
      </c>
      <c r="V29" s="33">
        <v>2</v>
      </c>
      <c r="W29" s="33">
        <v>5</v>
      </c>
      <c r="X29" s="33">
        <v>11</v>
      </c>
      <c r="Y29" s="13">
        <f t="shared" si="3"/>
        <v>46</v>
      </c>
      <c r="Z29" s="13">
        <f t="shared" si="4"/>
        <v>176</v>
      </c>
    </row>
    <row r="30" spans="1:26" ht="34.5" x14ac:dyDescent="0.3">
      <c r="A30" s="7">
        <v>4</v>
      </c>
      <c r="B30" s="29" t="s">
        <v>273</v>
      </c>
      <c r="C30" s="3" t="s">
        <v>284</v>
      </c>
      <c r="D30" s="12">
        <v>3</v>
      </c>
      <c r="E30" s="12">
        <v>11</v>
      </c>
      <c r="F30" s="14">
        <v>30</v>
      </c>
      <c r="G30" s="13">
        <v>1</v>
      </c>
      <c r="H30" s="13">
        <v>13</v>
      </c>
      <c r="I30" s="13">
        <v>22</v>
      </c>
      <c r="J30" s="68"/>
      <c r="K30" s="68"/>
      <c r="L30" s="68"/>
      <c r="M30" s="13">
        <v>2</v>
      </c>
      <c r="N30" s="13">
        <v>10</v>
      </c>
      <c r="O30" s="13">
        <v>30</v>
      </c>
      <c r="P30" s="33">
        <v>3</v>
      </c>
      <c r="Q30" s="33">
        <f t="shared" si="2"/>
        <v>11</v>
      </c>
      <c r="R30" s="33">
        <v>25</v>
      </c>
      <c r="S30" s="64"/>
      <c r="T30" s="64"/>
      <c r="U30" s="64"/>
      <c r="V30" s="64"/>
      <c r="W30" s="64"/>
      <c r="X30" s="64"/>
      <c r="Y30" s="13">
        <f t="shared" si="3"/>
        <v>45</v>
      </c>
      <c r="Z30" s="13">
        <f t="shared" si="4"/>
        <v>107</v>
      </c>
    </row>
    <row r="31" spans="1:26" ht="34.5" x14ac:dyDescent="0.3">
      <c r="A31" s="7">
        <v>5</v>
      </c>
      <c r="B31" s="29" t="s">
        <v>274</v>
      </c>
      <c r="C31" s="3" t="s">
        <v>152</v>
      </c>
      <c r="D31" s="12">
        <v>4</v>
      </c>
      <c r="E31" s="12">
        <v>10</v>
      </c>
      <c r="F31" s="14">
        <v>33</v>
      </c>
      <c r="G31" s="13">
        <v>4</v>
      </c>
      <c r="H31" s="13">
        <v>10</v>
      </c>
      <c r="I31" s="13">
        <v>35</v>
      </c>
      <c r="J31" s="68"/>
      <c r="K31" s="68"/>
      <c r="L31" s="68"/>
      <c r="M31" s="13">
        <v>7</v>
      </c>
      <c r="N31" s="13">
        <v>5</v>
      </c>
      <c r="O31" s="13">
        <v>55</v>
      </c>
      <c r="P31" s="33">
        <v>5</v>
      </c>
      <c r="Q31" s="33">
        <f t="shared" si="2"/>
        <v>9</v>
      </c>
      <c r="R31" s="33">
        <v>39</v>
      </c>
      <c r="S31" s="33">
        <v>3</v>
      </c>
      <c r="T31" s="33">
        <v>2</v>
      </c>
      <c r="U31" s="33">
        <v>10</v>
      </c>
      <c r="V31" s="33">
        <v>3</v>
      </c>
      <c r="W31" s="33">
        <v>4</v>
      </c>
      <c r="X31" s="33">
        <v>13</v>
      </c>
      <c r="Y31" s="13">
        <f t="shared" si="3"/>
        <v>40</v>
      </c>
      <c r="Z31" s="13">
        <f t="shared" si="4"/>
        <v>185</v>
      </c>
    </row>
    <row r="32" spans="1:26" ht="34.5" x14ac:dyDescent="0.3">
      <c r="A32" s="7">
        <v>6</v>
      </c>
      <c r="B32" s="29" t="s">
        <v>277</v>
      </c>
      <c r="C32" s="3" t="s">
        <v>234</v>
      </c>
      <c r="D32" s="12">
        <v>7</v>
      </c>
      <c r="E32" s="12">
        <v>7</v>
      </c>
      <c r="F32" s="14">
        <v>49</v>
      </c>
      <c r="G32" s="13">
        <v>7</v>
      </c>
      <c r="H32" s="13">
        <v>7</v>
      </c>
      <c r="I32" s="13">
        <v>41</v>
      </c>
      <c r="J32" s="68"/>
      <c r="K32" s="68"/>
      <c r="L32" s="68"/>
      <c r="M32" s="13">
        <v>5</v>
      </c>
      <c r="N32" s="13">
        <v>7</v>
      </c>
      <c r="O32" s="13">
        <v>51</v>
      </c>
      <c r="P32" s="33">
        <v>7</v>
      </c>
      <c r="Q32" s="33">
        <f t="shared" si="2"/>
        <v>7</v>
      </c>
      <c r="R32" s="33">
        <v>44</v>
      </c>
      <c r="S32" s="64"/>
      <c r="T32" s="64"/>
      <c r="U32" s="64"/>
      <c r="V32" s="64"/>
      <c r="W32" s="64"/>
      <c r="X32" s="64"/>
      <c r="Y32" s="13">
        <f t="shared" si="3"/>
        <v>28</v>
      </c>
      <c r="Z32" s="13">
        <f t="shared" si="4"/>
        <v>185</v>
      </c>
    </row>
    <row r="33" spans="1:26" ht="34.5" x14ac:dyDescent="0.3">
      <c r="A33" s="7">
        <v>7</v>
      </c>
      <c r="B33" s="29" t="s">
        <v>278</v>
      </c>
      <c r="C33" s="3" t="s">
        <v>154</v>
      </c>
      <c r="D33" s="12">
        <v>8</v>
      </c>
      <c r="E33" s="12">
        <v>6</v>
      </c>
      <c r="F33" s="14">
        <v>53</v>
      </c>
      <c r="G33" s="13">
        <v>6</v>
      </c>
      <c r="H33" s="13">
        <v>8</v>
      </c>
      <c r="I33" s="13">
        <v>40</v>
      </c>
      <c r="J33" s="68"/>
      <c r="K33" s="68"/>
      <c r="L33" s="68"/>
      <c r="M33" s="13">
        <v>6</v>
      </c>
      <c r="N33" s="13">
        <v>6</v>
      </c>
      <c r="O33" s="13">
        <v>54</v>
      </c>
      <c r="P33" s="33">
        <v>8</v>
      </c>
      <c r="Q33" s="33">
        <f t="shared" si="2"/>
        <v>6</v>
      </c>
      <c r="R33" s="33">
        <v>47</v>
      </c>
      <c r="S33" s="64"/>
      <c r="T33" s="64"/>
      <c r="U33" s="64"/>
      <c r="V33" s="64"/>
      <c r="W33" s="64"/>
      <c r="X33" s="64"/>
      <c r="Y33" s="13">
        <f t="shared" si="3"/>
        <v>26</v>
      </c>
      <c r="Z33" s="13">
        <f t="shared" si="4"/>
        <v>194</v>
      </c>
    </row>
    <row r="34" spans="1:26" ht="34.5" x14ac:dyDescent="0.3">
      <c r="A34" s="7">
        <v>8</v>
      </c>
      <c r="B34" s="29" t="s">
        <v>275</v>
      </c>
      <c r="C34" s="3" t="s">
        <v>148</v>
      </c>
      <c r="D34" s="12">
        <v>5</v>
      </c>
      <c r="E34" s="12">
        <v>9</v>
      </c>
      <c r="F34" s="14">
        <v>37</v>
      </c>
      <c r="G34" s="13">
        <v>8</v>
      </c>
      <c r="H34" s="13">
        <v>6</v>
      </c>
      <c r="I34" s="13">
        <v>43</v>
      </c>
      <c r="J34" s="68"/>
      <c r="K34" s="68"/>
      <c r="L34" s="68"/>
      <c r="M34" s="13">
        <v>9</v>
      </c>
      <c r="N34" s="13">
        <v>3</v>
      </c>
      <c r="O34" s="13">
        <v>78</v>
      </c>
      <c r="P34" s="33">
        <v>9</v>
      </c>
      <c r="Q34" s="33">
        <f t="shared" si="2"/>
        <v>5</v>
      </c>
      <c r="R34" s="33">
        <v>48</v>
      </c>
      <c r="S34" s="64"/>
      <c r="T34" s="64"/>
      <c r="U34" s="64"/>
      <c r="V34" s="64"/>
      <c r="W34" s="64"/>
      <c r="X34" s="64"/>
      <c r="Y34" s="13">
        <f t="shared" si="3"/>
        <v>23</v>
      </c>
      <c r="Z34" s="13">
        <f t="shared" si="4"/>
        <v>206</v>
      </c>
    </row>
    <row r="35" spans="1:26" ht="34.5" x14ac:dyDescent="0.3">
      <c r="A35" s="7">
        <v>9</v>
      </c>
      <c r="B35" s="29" t="s">
        <v>279</v>
      </c>
      <c r="C35" s="3" t="s">
        <v>97</v>
      </c>
      <c r="D35" s="12">
        <v>9</v>
      </c>
      <c r="E35" s="12">
        <v>5</v>
      </c>
      <c r="F35" s="14">
        <v>59</v>
      </c>
      <c r="G35" s="13">
        <v>10</v>
      </c>
      <c r="H35" s="13">
        <v>4</v>
      </c>
      <c r="I35" s="13">
        <v>67</v>
      </c>
      <c r="J35" s="68"/>
      <c r="K35" s="68"/>
      <c r="L35" s="68"/>
      <c r="M35" s="13">
        <v>8</v>
      </c>
      <c r="N35" s="13">
        <v>4</v>
      </c>
      <c r="O35" s="13">
        <v>76</v>
      </c>
      <c r="P35" s="33">
        <v>10</v>
      </c>
      <c r="Q35" s="33">
        <f t="shared" si="2"/>
        <v>4</v>
      </c>
      <c r="R35" s="33">
        <v>52</v>
      </c>
      <c r="S35" s="64"/>
      <c r="T35" s="64"/>
      <c r="U35" s="64"/>
      <c r="V35" s="33">
        <v>6</v>
      </c>
      <c r="W35" s="33">
        <v>1</v>
      </c>
      <c r="X35" s="33">
        <v>29</v>
      </c>
      <c r="Y35" s="13">
        <f t="shared" si="3"/>
        <v>18</v>
      </c>
      <c r="Z35" s="13">
        <f t="shared" si="4"/>
        <v>283</v>
      </c>
    </row>
    <row r="36" spans="1:26" ht="34.5" x14ac:dyDescent="0.3">
      <c r="A36" s="7">
        <v>10</v>
      </c>
      <c r="B36" s="29" t="s">
        <v>280</v>
      </c>
      <c r="C36" s="30" t="s">
        <v>285</v>
      </c>
      <c r="D36" s="12">
        <v>10</v>
      </c>
      <c r="E36" s="12">
        <v>4</v>
      </c>
      <c r="F36" s="14">
        <v>61</v>
      </c>
      <c r="G36" s="13">
        <v>9</v>
      </c>
      <c r="H36" s="13">
        <v>5</v>
      </c>
      <c r="I36" s="13">
        <v>63</v>
      </c>
      <c r="J36" s="68"/>
      <c r="K36" s="68"/>
      <c r="L36" s="68"/>
      <c r="M36" s="13">
        <v>10</v>
      </c>
      <c r="N36" s="13">
        <v>2</v>
      </c>
      <c r="O36" s="13">
        <v>105</v>
      </c>
      <c r="P36" s="33">
        <v>12</v>
      </c>
      <c r="Q36" s="33">
        <f t="shared" si="2"/>
        <v>2</v>
      </c>
      <c r="R36" s="33">
        <v>72</v>
      </c>
      <c r="S36" s="64"/>
      <c r="T36" s="64"/>
      <c r="U36" s="64"/>
      <c r="V36" s="64"/>
      <c r="W36" s="64"/>
      <c r="X36" s="64"/>
      <c r="Y36" s="13">
        <f t="shared" si="3"/>
        <v>13</v>
      </c>
      <c r="Z36" s="13">
        <f t="shared" si="4"/>
        <v>301</v>
      </c>
    </row>
    <row r="37" spans="1:26" ht="34.5" x14ac:dyDescent="0.3">
      <c r="A37" s="7">
        <v>11</v>
      </c>
      <c r="B37" s="29" t="s">
        <v>600</v>
      </c>
      <c r="C37" s="30" t="s">
        <v>601</v>
      </c>
      <c r="D37" s="62"/>
      <c r="E37" s="62"/>
      <c r="F37" s="62"/>
      <c r="G37" s="64"/>
      <c r="H37" s="64"/>
      <c r="I37" s="64"/>
      <c r="J37" s="68"/>
      <c r="K37" s="68"/>
      <c r="L37" s="68"/>
      <c r="M37" s="64"/>
      <c r="N37" s="64"/>
      <c r="O37" s="64"/>
      <c r="P37" s="33">
        <v>5</v>
      </c>
      <c r="Q37" s="33">
        <f t="shared" si="2"/>
        <v>9</v>
      </c>
      <c r="R37" s="33">
        <v>39</v>
      </c>
      <c r="S37" s="64"/>
      <c r="T37" s="64"/>
      <c r="U37" s="64"/>
      <c r="V37" s="64"/>
      <c r="W37" s="64"/>
      <c r="X37" s="64"/>
      <c r="Y37" s="13">
        <f t="shared" si="3"/>
        <v>9</v>
      </c>
      <c r="Z37" s="13">
        <f t="shared" si="4"/>
        <v>39</v>
      </c>
    </row>
    <row r="38" spans="1:26" ht="34.5" x14ac:dyDescent="0.3">
      <c r="A38" s="7">
        <v>12</v>
      </c>
      <c r="B38" s="29" t="s">
        <v>604</v>
      </c>
      <c r="C38" s="30" t="s">
        <v>286</v>
      </c>
      <c r="D38" s="12">
        <v>12</v>
      </c>
      <c r="E38" s="12">
        <v>2</v>
      </c>
      <c r="F38" s="12">
        <v>89</v>
      </c>
      <c r="G38" s="13">
        <v>12</v>
      </c>
      <c r="H38" s="13">
        <v>2</v>
      </c>
      <c r="I38" s="13">
        <v>88</v>
      </c>
      <c r="J38" s="68"/>
      <c r="K38" s="68"/>
      <c r="L38" s="68"/>
      <c r="M38" s="13">
        <v>11</v>
      </c>
      <c r="N38" s="13">
        <v>1</v>
      </c>
      <c r="O38" s="13">
        <v>107</v>
      </c>
      <c r="P38" s="33">
        <v>13</v>
      </c>
      <c r="Q38" s="33">
        <f t="shared" si="2"/>
        <v>1</v>
      </c>
      <c r="R38" s="33">
        <v>103</v>
      </c>
      <c r="S38" s="64"/>
      <c r="T38" s="64"/>
      <c r="U38" s="64"/>
      <c r="V38" s="64"/>
      <c r="W38" s="64"/>
      <c r="X38" s="64"/>
      <c r="Y38" s="13">
        <f t="shared" si="3"/>
        <v>6</v>
      </c>
      <c r="Z38" s="13">
        <f t="shared" si="4"/>
        <v>387</v>
      </c>
    </row>
    <row r="39" spans="1:26" ht="34.5" x14ac:dyDescent="0.3">
      <c r="A39" s="7">
        <v>13</v>
      </c>
      <c r="B39" s="29" t="s">
        <v>602</v>
      </c>
      <c r="C39" s="3" t="s">
        <v>603</v>
      </c>
      <c r="D39" s="62"/>
      <c r="E39" s="62"/>
      <c r="F39" s="62"/>
      <c r="G39" s="64"/>
      <c r="H39" s="64"/>
      <c r="I39" s="64"/>
      <c r="J39" s="68"/>
      <c r="K39" s="68"/>
      <c r="L39" s="68"/>
      <c r="M39" s="64"/>
      <c r="N39" s="64"/>
      <c r="O39" s="64"/>
      <c r="P39" s="33">
        <v>11</v>
      </c>
      <c r="Q39" s="33">
        <f t="shared" si="2"/>
        <v>3</v>
      </c>
      <c r="R39" s="33">
        <v>63</v>
      </c>
      <c r="S39" s="64"/>
      <c r="T39" s="64"/>
      <c r="U39" s="64"/>
      <c r="V39" s="33">
        <v>5</v>
      </c>
      <c r="W39" s="33">
        <v>2</v>
      </c>
      <c r="X39" s="33">
        <v>22</v>
      </c>
      <c r="Y39" s="13">
        <f t="shared" si="3"/>
        <v>5</v>
      </c>
      <c r="Z39" s="13">
        <f t="shared" si="4"/>
        <v>85</v>
      </c>
    </row>
    <row r="40" spans="1:26" ht="34.5" x14ac:dyDescent="0.3">
      <c r="A40" s="7">
        <v>14</v>
      </c>
      <c r="B40" s="29" t="s">
        <v>337</v>
      </c>
      <c r="C40" s="3" t="s">
        <v>287</v>
      </c>
      <c r="D40" s="12">
        <v>13</v>
      </c>
      <c r="E40" s="12">
        <v>1</v>
      </c>
      <c r="F40" s="14">
        <v>96</v>
      </c>
      <c r="G40" s="13">
        <v>11</v>
      </c>
      <c r="H40" s="13">
        <v>3</v>
      </c>
      <c r="I40" s="13">
        <v>81</v>
      </c>
      <c r="J40" s="68"/>
      <c r="K40" s="68"/>
      <c r="L40" s="68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13">
        <f t="shared" si="3"/>
        <v>4</v>
      </c>
      <c r="Z40" s="13">
        <f t="shared" si="4"/>
        <v>177</v>
      </c>
    </row>
    <row r="41" spans="1:26" ht="34.5" x14ac:dyDescent="0.3">
      <c r="A41" s="7">
        <v>15</v>
      </c>
      <c r="B41" s="29" t="s">
        <v>281</v>
      </c>
      <c r="C41" s="3" t="s">
        <v>115</v>
      </c>
      <c r="D41" s="12">
        <v>11</v>
      </c>
      <c r="E41" s="12">
        <v>3</v>
      </c>
      <c r="F41" s="12">
        <v>87</v>
      </c>
      <c r="G41" s="13">
        <v>13</v>
      </c>
      <c r="H41" s="13">
        <v>1</v>
      </c>
      <c r="I41" s="13">
        <v>105</v>
      </c>
      <c r="J41" s="68"/>
      <c r="K41" s="68"/>
      <c r="L41" s="68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13">
        <f t="shared" si="3"/>
        <v>4</v>
      </c>
      <c r="Z41" s="13">
        <f t="shared" si="4"/>
        <v>192</v>
      </c>
    </row>
    <row r="42" spans="1:26" x14ac:dyDescent="0.3">
      <c r="M42" s="48"/>
    </row>
    <row r="43" spans="1:26" ht="17.25" x14ac:dyDescent="0.3">
      <c r="A43" s="16" t="s">
        <v>288</v>
      </c>
      <c r="B43" s="23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49"/>
      <c r="P43" s="54"/>
      <c r="Y43" s="26"/>
      <c r="Z43" s="26"/>
    </row>
    <row r="44" spans="1:26" ht="17.25" x14ac:dyDescent="0.3">
      <c r="A44" s="86" t="s">
        <v>3</v>
      </c>
      <c r="B44" s="87" t="s">
        <v>0</v>
      </c>
      <c r="C44" s="87" t="s">
        <v>1</v>
      </c>
      <c r="D44" s="98" t="s">
        <v>395</v>
      </c>
      <c r="E44" s="98"/>
      <c r="F44" s="98"/>
      <c r="G44" s="102" t="s">
        <v>396</v>
      </c>
      <c r="H44" s="102"/>
      <c r="I44" s="102"/>
      <c r="J44" s="95" t="s">
        <v>399</v>
      </c>
      <c r="K44" s="96"/>
      <c r="L44" s="97"/>
      <c r="M44" s="95" t="s">
        <v>397</v>
      </c>
      <c r="N44" s="96"/>
      <c r="O44" s="97"/>
      <c r="P44" s="106" t="s">
        <v>398</v>
      </c>
      <c r="Q44" s="107"/>
      <c r="R44" s="108"/>
      <c r="S44" s="99" t="s">
        <v>613</v>
      </c>
      <c r="T44" s="100"/>
      <c r="U44" s="101"/>
      <c r="V44" s="99" t="s">
        <v>619</v>
      </c>
      <c r="W44" s="100"/>
      <c r="X44" s="101"/>
      <c r="Y44" s="98" t="s">
        <v>75</v>
      </c>
      <c r="Z44" s="98" t="s">
        <v>76</v>
      </c>
    </row>
    <row r="45" spans="1:26" ht="17.25" x14ac:dyDescent="0.3">
      <c r="A45" s="86"/>
      <c r="B45" s="87"/>
      <c r="C45" s="87"/>
      <c r="D45" s="22" t="s">
        <v>2</v>
      </c>
      <c r="E45" s="22" t="s">
        <v>75</v>
      </c>
      <c r="F45" s="22" t="s">
        <v>76</v>
      </c>
      <c r="G45" s="22" t="s">
        <v>2</v>
      </c>
      <c r="H45" s="22" t="s">
        <v>75</v>
      </c>
      <c r="I45" s="22" t="s">
        <v>76</v>
      </c>
      <c r="J45" s="52" t="s">
        <v>2</v>
      </c>
      <c r="K45" s="52" t="s">
        <v>75</v>
      </c>
      <c r="L45" s="52" t="s">
        <v>76</v>
      </c>
      <c r="M45" s="35" t="s">
        <v>347</v>
      </c>
      <c r="N45" s="35" t="s">
        <v>348</v>
      </c>
      <c r="O45" s="35" t="s">
        <v>350</v>
      </c>
      <c r="P45" s="55" t="s">
        <v>3</v>
      </c>
      <c r="Q45" s="55" t="s">
        <v>75</v>
      </c>
      <c r="R45" s="55" t="s">
        <v>76</v>
      </c>
      <c r="S45" s="81" t="s">
        <v>614</v>
      </c>
      <c r="T45" s="81" t="s">
        <v>615</v>
      </c>
      <c r="U45" s="81" t="s">
        <v>616</v>
      </c>
      <c r="V45" s="81" t="s">
        <v>3</v>
      </c>
      <c r="W45" s="81" t="s">
        <v>75</v>
      </c>
      <c r="X45" s="81" t="s">
        <v>76</v>
      </c>
      <c r="Y45" s="98"/>
      <c r="Z45" s="98"/>
    </row>
    <row r="46" spans="1:26" ht="34.5" x14ac:dyDescent="0.3">
      <c r="A46" s="70">
        <v>1</v>
      </c>
      <c r="B46" s="72" t="s">
        <v>289</v>
      </c>
      <c r="C46" s="71" t="s">
        <v>148</v>
      </c>
      <c r="D46" s="12">
        <v>1</v>
      </c>
      <c r="E46" s="12">
        <v>12</v>
      </c>
      <c r="F46" s="12">
        <v>22</v>
      </c>
      <c r="G46" s="13">
        <v>1</v>
      </c>
      <c r="H46" s="13">
        <v>11</v>
      </c>
      <c r="I46" s="13">
        <v>19</v>
      </c>
      <c r="J46" s="68"/>
      <c r="K46" s="68"/>
      <c r="L46" s="68"/>
      <c r="M46" s="13">
        <v>1</v>
      </c>
      <c r="N46" s="13">
        <v>14</v>
      </c>
      <c r="O46" s="13">
        <v>22</v>
      </c>
      <c r="P46" s="33">
        <v>1</v>
      </c>
      <c r="Q46" s="33">
        <f t="shared" ref="Q46:Q52" si="5">12-P46</f>
        <v>11</v>
      </c>
      <c r="R46" s="33">
        <v>17</v>
      </c>
      <c r="S46" s="33">
        <v>1</v>
      </c>
      <c r="T46" s="33">
        <v>5</v>
      </c>
      <c r="U46" s="33">
        <v>4</v>
      </c>
      <c r="V46" s="33">
        <v>3</v>
      </c>
      <c r="W46" s="33">
        <v>2</v>
      </c>
      <c r="X46" s="33">
        <v>15</v>
      </c>
      <c r="Y46" s="13">
        <f t="shared" ref="Y46:Y62" si="6">E46+H46+N46+K46+Q46+T46+W46</f>
        <v>55</v>
      </c>
      <c r="Z46" s="13">
        <f t="shared" ref="Z46:Z62" si="7">F46+I46+O46+L46+R46+U46+X46</f>
        <v>99</v>
      </c>
    </row>
    <row r="47" spans="1:26" ht="34.5" x14ac:dyDescent="0.3">
      <c r="A47" s="70">
        <v>2</v>
      </c>
      <c r="B47" s="72" t="s">
        <v>290</v>
      </c>
      <c r="C47" s="71" t="s">
        <v>297</v>
      </c>
      <c r="D47" s="12">
        <v>2</v>
      </c>
      <c r="E47" s="12">
        <v>11</v>
      </c>
      <c r="F47" s="12">
        <v>35</v>
      </c>
      <c r="G47" s="13">
        <v>3</v>
      </c>
      <c r="H47" s="13">
        <v>9</v>
      </c>
      <c r="I47" s="13">
        <v>31</v>
      </c>
      <c r="J47" s="68"/>
      <c r="K47" s="68"/>
      <c r="L47" s="68"/>
      <c r="M47" s="13">
        <v>2</v>
      </c>
      <c r="N47" s="13">
        <v>13</v>
      </c>
      <c r="O47" s="13">
        <v>27</v>
      </c>
      <c r="P47" s="33">
        <v>3</v>
      </c>
      <c r="Q47" s="33">
        <f t="shared" si="5"/>
        <v>9</v>
      </c>
      <c r="R47" s="33">
        <v>24</v>
      </c>
      <c r="S47" s="33">
        <v>2</v>
      </c>
      <c r="T47" s="33">
        <v>4</v>
      </c>
      <c r="U47" s="33">
        <v>5</v>
      </c>
      <c r="V47" s="33">
        <v>1</v>
      </c>
      <c r="W47" s="33">
        <v>4</v>
      </c>
      <c r="X47" s="33">
        <v>8</v>
      </c>
      <c r="Y47" s="13">
        <f t="shared" si="6"/>
        <v>50</v>
      </c>
      <c r="Z47" s="13">
        <f t="shared" si="7"/>
        <v>130</v>
      </c>
    </row>
    <row r="48" spans="1:26" ht="34.5" x14ac:dyDescent="0.3">
      <c r="A48" s="7">
        <v>3</v>
      </c>
      <c r="B48" s="29" t="s">
        <v>291</v>
      </c>
      <c r="C48" s="3" t="s">
        <v>299</v>
      </c>
      <c r="D48" s="12">
        <v>4</v>
      </c>
      <c r="E48" s="12">
        <v>9</v>
      </c>
      <c r="F48" s="14">
        <v>46</v>
      </c>
      <c r="G48" s="13">
        <v>2</v>
      </c>
      <c r="H48" s="13">
        <v>10</v>
      </c>
      <c r="I48" s="13">
        <v>22</v>
      </c>
      <c r="J48" s="68"/>
      <c r="K48" s="68"/>
      <c r="L48" s="68"/>
      <c r="M48" s="13">
        <v>3</v>
      </c>
      <c r="N48" s="13">
        <v>12</v>
      </c>
      <c r="O48" s="13">
        <v>27</v>
      </c>
      <c r="P48" s="33">
        <v>5</v>
      </c>
      <c r="Q48" s="33">
        <f t="shared" si="5"/>
        <v>7</v>
      </c>
      <c r="R48" s="33">
        <v>36</v>
      </c>
      <c r="S48" s="64"/>
      <c r="T48" s="64"/>
      <c r="U48" s="64"/>
      <c r="V48" s="64"/>
      <c r="W48" s="64"/>
      <c r="X48" s="64"/>
      <c r="Y48" s="13">
        <f t="shared" si="6"/>
        <v>38</v>
      </c>
      <c r="Z48" s="13">
        <f t="shared" si="7"/>
        <v>131</v>
      </c>
    </row>
    <row r="49" spans="1:26" ht="34.5" x14ac:dyDescent="0.3">
      <c r="A49" s="7">
        <v>4</v>
      </c>
      <c r="B49" s="29" t="s">
        <v>605</v>
      </c>
      <c r="C49" s="30" t="s">
        <v>298</v>
      </c>
      <c r="D49" s="12">
        <v>3</v>
      </c>
      <c r="E49" s="12">
        <v>10</v>
      </c>
      <c r="F49" s="14">
        <v>36</v>
      </c>
      <c r="G49" s="13">
        <v>4</v>
      </c>
      <c r="H49" s="13">
        <v>8</v>
      </c>
      <c r="I49" s="13">
        <v>39</v>
      </c>
      <c r="J49" s="68"/>
      <c r="K49" s="68"/>
      <c r="L49" s="68"/>
      <c r="M49" s="13">
        <v>8</v>
      </c>
      <c r="N49" s="13">
        <v>7</v>
      </c>
      <c r="O49" s="13">
        <v>76</v>
      </c>
      <c r="P49" s="33">
        <v>4</v>
      </c>
      <c r="Q49" s="33">
        <f t="shared" si="5"/>
        <v>8</v>
      </c>
      <c r="R49" s="33">
        <v>31</v>
      </c>
      <c r="S49" s="64"/>
      <c r="T49" s="64"/>
      <c r="U49" s="64"/>
      <c r="V49" s="64"/>
      <c r="W49" s="64"/>
      <c r="X49" s="64"/>
      <c r="Y49" s="13">
        <f t="shared" si="6"/>
        <v>33</v>
      </c>
      <c r="Z49" s="13">
        <f t="shared" si="7"/>
        <v>182</v>
      </c>
    </row>
    <row r="50" spans="1:26" ht="34.5" x14ac:dyDescent="0.3">
      <c r="A50" s="7">
        <v>5</v>
      </c>
      <c r="B50" s="29" t="s">
        <v>293</v>
      </c>
      <c r="C50" s="3" t="s">
        <v>301</v>
      </c>
      <c r="D50" s="12">
        <v>8</v>
      </c>
      <c r="E50" s="12">
        <v>5</v>
      </c>
      <c r="F50" s="14">
        <v>58</v>
      </c>
      <c r="G50" s="13">
        <v>9</v>
      </c>
      <c r="H50" s="13">
        <v>3</v>
      </c>
      <c r="I50" s="13">
        <v>49</v>
      </c>
      <c r="J50" s="68"/>
      <c r="K50" s="68"/>
      <c r="L50" s="68"/>
      <c r="M50" s="13">
        <v>5</v>
      </c>
      <c r="N50" s="13">
        <v>10</v>
      </c>
      <c r="O50" s="13">
        <v>41</v>
      </c>
      <c r="P50" s="33">
        <v>2</v>
      </c>
      <c r="Q50" s="33">
        <f t="shared" si="5"/>
        <v>10</v>
      </c>
      <c r="R50" s="33">
        <v>21</v>
      </c>
      <c r="S50" s="33">
        <v>4</v>
      </c>
      <c r="T50" s="33">
        <v>2</v>
      </c>
      <c r="U50" s="33">
        <v>12</v>
      </c>
      <c r="V50" s="33">
        <v>2</v>
      </c>
      <c r="W50" s="33">
        <v>3</v>
      </c>
      <c r="X50" s="33">
        <v>11</v>
      </c>
      <c r="Y50" s="13">
        <f t="shared" si="6"/>
        <v>33</v>
      </c>
      <c r="Z50" s="13">
        <f t="shared" si="7"/>
        <v>192</v>
      </c>
    </row>
    <row r="51" spans="1:26" ht="34.5" x14ac:dyDescent="0.3">
      <c r="A51" s="7">
        <v>6</v>
      </c>
      <c r="B51" s="29" t="s">
        <v>607</v>
      </c>
      <c r="C51" s="3" t="s">
        <v>606</v>
      </c>
      <c r="D51" s="12">
        <v>5</v>
      </c>
      <c r="E51" s="12">
        <v>8</v>
      </c>
      <c r="F51" s="14">
        <v>49</v>
      </c>
      <c r="G51" s="13">
        <v>5</v>
      </c>
      <c r="H51" s="13">
        <v>7</v>
      </c>
      <c r="I51" s="13">
        <v>43</v>
      </c>
      <c r="J51" s="68"/>
      <c r="K51" s="68"/>
      <c r="L51" s="68"/>
      <c r="M51" s="13">
        <v>4</v>
      </c>
      <c r="N51" s="13">
        <v>11</v>
      </c>
      <c r="O51" s="13">
        <v>38</v>
      </c>
      <c r="P51" s="33">
        <v>7</v>
      </c>
      <c r="Q51" s="33">
        <f t="shared" si="5"/>
        <v>5</v>
      </c>
      <c r="R51" s="33">
        <v>41</v>
      </c>
      <c r="S51" s="64"/>
      <c r="T51" s="64"/>
      <c r="U51" s="64"/>
      <c r="V51" s="64"/>
      <c r="W51" s="64"/>
      <c r="X51" s="64"/>
      <c r="Y51" s="13">
        <f t="shared" si="6"/>
        <v>31</v>
      </c>
      <c r="Z51" s="13">
        <f t="shared" si="7"/>
        <v>171</v>
      </c>
    </row>
    <row r="52" spans="1:26" ht="34.5" x14ac:dyDescent="0.3">
      <c r="A52" s="7">
        <v>7</v>
      </c>
      <c r="B52" s="29" t="s">
        <v>610</v>
      </c>
      <c r="C52" s="3" t="s">
        <v>300</v>
      </c>
      <c r="D52" s="12">
        <v>7</v>
      </c>
      <c r="E52" s="12">
        <v>6</v>
      </c>
      <c r="F52" s="14">
        <v>54</v>
      </c>
      <c r="G52" s="13">
        <v>6</v>
      </c>
      <c r="H52" s="13">
        <v>6</v>
      </c>
      <c r="I52" s="13">
        <v>45</v>
      </c>
      <c r="J52" s="68"/>
      <c r="K52" s="68"/>
      <c r="L52" s="68"/>
      <c r="M52" s="13">
        <v>7</v>
      </c>
      <c r="N52" s="13">
        <v>8</v>
      </c>
      <c r="O52" s="13">
        <v>67</v>
      </c>
      <c r="P52" s="33">
        <v>9</v>
      </c>
      <c r="Q52" s="33">
        <f t="shared" si="5"/>
        <v>3</v>
      </c>
      <c r="R52" s="33">
        <v>50</v>
      </c>
      <c r="S52" s="64"/>
      <c r="T52" s="64"/>
      <c r="U52" s="64"/>
      <c r="V52" s="64"/>
      <c r="W52" s="64"/>
      <c r="X52" s="64"/>
      <c r="Y52" s="13">
        <f t="shared" si="6"/>
        <v>23</v>
      </c>
      <c r="Z52" s="13">
        <f t="shared" si="7"/>
        <v>216</v>
      </c>
    </row>
    <row r="53" spans="1:26" ht="34.5" x14ac:dyDescent="0.3">
      <c r="A53" s="7">
        <v>8</v>
      </c>
      <c r="B53" s="29" t="s">
        <v>292</v>
      </c>
      <c r="C53" s="3" t="s">
        <v>153</v>
      </c>
      <c r="D53" s="12">
        <v>6</v>
      </c>
      <c r="E53" s="12">
        <v>7</v>
      </c>
      <c r="F53" s="12">
        <v>50</v>
      </c>
      <c r="G53" s="13">
        <v>8</v>
      </c>
      <c r="H53" s="13">
        <v>4</v>
      </c>
      <c r="I53" s="13">
        <v>47</v>
      </c>
      <c r="J53" s="68"/>
      <c r="K53" s="68"/>
      <c r="L53" s="68"/>
      <c r="M53" s="13">
        <v>6</v>
      </c>
      <c r="N53" s="13">
        <v>9</v>
      </c>
      <c r="O53" s="13">
        <v>61</v>
      </c>
      <c r="P53" s="64"/>
      <c r="Q53" s="64"/>
      <c r="R53" s="64"/>
      <c r="S53" s="64"/>
      <c r="T53" s="64"/>
      <c r="U53" s="64"/>
      <c r="V53" s="64"/>
      <c r="W53" s="64"/>
      <c r="X53" s="64"/>
      <c r="Y53" s="13">
        <f t="shared" si="6"/>
        <v>20</v>
      </c>
      <c r="Z53" s="13">
        <f t="shared" si="7"/>
        <v>158</v>
      </c>
    </row>
    <row r="54" spans="1:26" ht="34.5" x14ac:dyDescent="0.3">
      <c r="A54" s="7">
        <v>9</v>
      </c>
      <c r="B54" s="29" t="s">
        <v>294</v>
      </c>
      <c r="C54" s="30" t="s">
        <v>303</v>
      </c>
      <c r="D54" s="12">
        <v>10</v>
      </c>
      <c r="E54" s="12">
        <v>3</v>
      </c>
      <c r="F54" s="14">
        <v>81</v>
      </c>
      <c r="G54" s="13">
        <v>10</v>
      </c>
      <c r="H54" s="13">
        <v>2</v>
      </c>
      <c r="I54" s="13">
        <v>75</v>
      </c>
      <c r="J54" s="68"/>
      <c r="K54" s="68"/>
      <c r="L54" s="68"/>
      <c r="M54" s="13">
        <v>9</v>
      </c>
      <c r="N54" s="13">
        <v>6</v>
      </c>
      <c r="O54" s="13">
        <v>82</v>
      </c>
      <c r="P54" s="64"/>
      <c r="Q54" s="64"/>
      <c r="R54" s="64"/>
      <c r="S54" s="64"/>
      <c r="T54" s="64"/>
      <c r="U54" s="64"/>
      <c r="V54" s="64"/>
      <c r="W54" s="64"/>
      <c r="X54" s="64"/>
      <c r="Y54" s="13">
        <f t="shared" si="6"/>
        <v>11</v>
      </c>
      <c r="Z54" s="13">
        <f t="shared" si="7"/>
        <v>238</v>
      </c>
    </row>
    <row r="55" spans="1:26" ht="33" x14ac:dyDescent="0.3">
      <c r="A55" s="7">
        <v>10</v>
      </c>
      <c r="B55" s="37" t="s">
        <v>608</v>
      </c>
      <c r="C55" s="31" t="s">
        <v>609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57">
        <v>6</v>
      </c>
      <c r="Q55" s="33">
        <f>12-P55</f>
        <v>6</v>
      </c>
      <c r="R55" s="57">
        <v>38</v>
      </c>
      <c r="S55" s="42">
        <v>3</v>
      </c>
      <c r="T55" s="42">
        <v>3</v>
      </c>
      <c r="U55" s="42">
        <v>9</v>
      </c>
      <c r="V55" s="42">
        <v>4</v>
      </c>
      <c r="W55" s="42">
        <v>1</v>
      </c>
      <c r="X55" s="42">
        <v>16</v>
      </c>
      <c r="Y55" s="13">
        <f t="shared" si="6"/>
        <v>10</v>
      </c>
      <c r="Z55" s="13">
        <f t="shared" si="7"/>
        <v>63</v>
      </c>
    </row>
    <row r="56" spans="1:26" ht="34.5" x14ac:dyDescent="0.3">
      <c r="A56" s="7">
        <v>11</v>
      </c>
      <c r="B56" s="29" t="s">
        <v>357</v>
      </c>
      <c r="C56" s="3" t="s">
        <v>302</v>
      </c>
      <c r="D56" s="12">
        <v>9</v>
      </c>
      <c r="E56" s="12">
        <v>4</v>
      </c>
      <c r="F56" s="14">
        <v>63</v>
      </c>
      <c r="G56" s="13">
        <v>6</v>
      </c>
      <c r="H56" s="13">
        <v>5</v>
      </c>
      <c r="I56" s="13">
        <v>45</v>
      </c>
      <c r="J56" s="68"/>
      <c r="K56" s="68"/>
      <c r="L56" s="68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13">
        <f t="shared" si="6"/>
        <v>9</v>
      </c>
      <c r="Z56" s="13">
        <f t="shared" si="7"/>
        <v>108</v>
      </c>
    </row>
    <row r="57" spans="1:26" ht="33" x14ac:dyDescent="0.3">
      <c r="A57" s="7">
        <v>12</v>
      </c>
      <c r="B57" s="37" t="s">
        <v>353</v>
      </c>
      <c r="C57" s="36" t="s">
        <v>354</v>
      </c>
      <c r="D57" s="67"/>
      <c r="E57" s="67"/>
      <c r="F57" s="67"/>
      <c r="G57" s="67"/>
      <c r="H57" s="67"/>
      <c r="I57" s="67"/>
      <c r="J57" s="68"/>
      <c r="K57" s="68"/>
      <c r="L57" s="68"/>
      <c r="M57" s="33">
        <v>12</v>
      </c>
      <c r="N57" s="32">
        <v>3</v>
      </c>
      <c r="O57" s="33">
        <v>103</v>
      </c>
      <c r="P57" s="33">
        <v>8</v>
      </c>
      <c r="Q57" s="33">
        <f>12-P57</f>
        <v>4</v>
      </c>
      <c r="R57" s="33">
        <v>49</v>
      </c>
      <c r="S57" s="33">
        <v>5</v>
      </c>
      <c r="T57" s="33">
        <v>1</v>
      </c>
      <c r="U57" s="33">
        <v>17</v>
      </c>
      <c r="V57" s="64"/>
      <c r="W57" s="64"/>
      <c r="X57" s="64"/>
      <c r="Y57" s="13">
        <f t="shared" si="6"/>
        <v>8</v>
      </c>
      <c r="Z57" s="13">
        <f t="shared" si="7"/>
        <v>169</v>
      </c>
    </row>
    <row r="58" spans="1:26" ht="34.5" x14ac:dyDescent="0.3">
      <c r="A58" s="7">
        <v>13</v>
      </c>
      <c r="B58" s="29" t="s">
        <v>295</v>
      </c>
      <c r="C58" s="3" t="s">
        <v>304</v>
      </c>
      <c r="D58" s="12">
        <v>11</v>
      </c>
      <c r="E58" s="12">
        <v>2</v>
      </c>
      <c r="F58" s="12">
        <v>92</v>
      </c>
      <c r="G58" s="13">
        <v>11</v>
      </c>
      <c r="H58" s="13">
        <v>1</v>
      </c>
      <c r="I58" s="13">
        <v>81</v>
      </c>
      <c r="J58" s="68"/>
      <c r="K58" s="68"/>
      <c r="L58" s="68"/>
      <c r="M58" s="13">
        <v>11</v>
      </c>
      <c r="N58" s="13">
        <v>4</v>
      </c>
      <c r="O58" s="13">
        <v>103</v>
      </c>
      <c r="P58" s="64"/>
      <c r="Q58" s="64"/>
      <c r="R58" s="64"/>
      <c r="S58" s="64"/>
      <c r="T58" s="64"/>
      <c r="U58" s="64"/>
      <c r="V58" s="64"/>
      <c r="W58" s="64"/>
      <c r="X58" s="64"/>
      <c r="Y58" s="13">
        <f t="shared" si="6"/>
        <v>7</v>
      </c>
      <c r="Z58" s="13">
        <f t="shared" si="7"/>
        <v>276</v>
      </c>
    </row>
    <row r="59" spans="1:26" ht="33" x14ac:dyDescent="0.3">
      <c r="A59" s="7">
        <v>14</v>
      </c>
      <c r="B59" s="37" t="s">
        <v>351</v>
      </c>
      <c r="C59" s="31" t="s">
        <v>352</v>
      </c>
      <c r="D59" s="67"/>
      <c r="E59" s="67"/>
      <c r="F59" s="67"/>
      <c r="G59" s="67"/>
      <c r="H59" s="67"/>
      <c r="I59" s="67"/>
      <c r="J59" s="68"/>
      <c r="K59" s="68"/>
      <c r="L59" s="68"/>
      <c r="M59" s="32">
        <v>10</v>
      </c>
      <c r="N59" s="32">
        <v>5</v>
      </c>
      <c r="O59" s="32">
        <v>102</v>
      </c>
      <c r="P59" s="67"/>
      <c r="Q59" s="64"/>
      <c r="R59" s="67"/>
      <c r="S59" s="67"/>
      <c r="T59" s="67"/>
      <c r="U59" s="67"/>
      <c r="V59" s="67"/>
      <c r="W59" s="67"/>
      <c r="X59" s="67"/>
      <c r="Y59" s="13">
        <f t="shared" si="6"/>
        <v>5</v>
      </c>
      <c r="Z59" s="13">
        <f t="shared" si="7"/>
        <v>102</v>
      </c>
    </row>
    <row r="60" spans="1:26" ht="34.5" x14ac:dyDescent="0.3">
      <c r="A60" s="7">
        <v>15</v>
      </c>
      <c r="B60" s="29" t="s">
        <v>296</v>
      </c>
      <c r="C60" s="30" t="s">
        <v>305</v>
      </c>
      <c r="D60" s="12">
        <v>12</v>
      </c>
      <c r="E60" s="12">
        <v>1</v>
      </c>
      <c r="F60" s="12">
        <v>111</v>
      </c>
      <c r="G60" s="64"/>
      <c r="H60" s="64"/>
      <c r="I60" s="64"/>
      <c r="J60" s="67"/>
      <c r="K60" s="67"/>
      <c r="L60" s="67"/>
      <c r="M60" s="33">
        <v>14</v>
      </c>
      <c r="N60" s="33">
        <v>1</v>
      </c>
      <c r="O60" s="33">
        <v>148</v>
      </c>
      <c r="P60" s="33">
        <v>11</v>
      </c>
      <c r="Q60" s="33">
        <f>12-P60</f>
        <v>1</v>
      </c>
      <c r="R60" s="33">
        <v>75</v>
      </c>
      <c r="S60" s="64"/>
      <c r="T60" s="64"/>
      <c r="U60" s="64"/>
      <c r="V60" s="64"/>
      <c r="W60" s="64"/>
      <c r="X60" s="64"/>
      <c r="Y60" s="13">
        <f t="shared" si="6"/>
        <v>3</v>
      </c>
      <c r="Z60" s="13">
        <f t="shared" si="7"/>
        <v>334</v>
      </c>
    </row>
    <row r="61" spans="1:26" ht="33" x14ac:dyDescent="0.3">
      <c r="A61" s="74">
        <v>16</v>
      </c>
      <c r="B61" s="37" t="s">
        <v>611</v>
      </c>
      <c r="C61" s="36" t="s">
        <v>612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57">
        <v>10</v>
      </c>
      <c r="Q61" s="33">
        <f>12-P61</f>
        <v>2</v>
      </c>
      <c r="R61" s="57">
        <v>70</v>
      </c>
      <c r="S61" s="67"/>
      <c r="T61" s="67"/>
      <c r="U61" s="67"/>
      <c r="V61" s="67"/>
      <c r="W61" s="67"/>
      <c r="X61" s="67"/>
      <c r="Y61" s="13">
        <f t="shared" si="6"/>
        <v>2</v>
      </c>
      <c r="Z61" s="13">
        <f t="shared" si="7"/>
        <v>70</v>
      </c>
    </row>
    <row r="62" spans="1:26" ht="33" x14ac:dyDescent="0.3">
      <c r="A62" s="74">
        <v>17</v>
      </c>
      <c r="B62" s="37" t="s">
        <v>355</v>
      </c>
      <c r="C62" s="31" t="s">
        <v>356</v>
      </c>
      <c r="D62" s="67"/>
      <c r="E62" s="67"/>
      <c r="F62" s="67"/>
      <c r="G62" s="67"/>
      <c r="H62" s="67"/>
      <c r="I62" s="67"/>
      <c r="J62" s="68"/>
      <c r="K62" s="68"/>
      <c r="L62" s="68"/>
      <c r="M62" s="33">
        <v>13</v>
      </c>
      <c r="N62" s="32">
        <v>2</v>
      </c>
      <c r="O62" s="33">
        <v>110</v>
      </c>
      <c r="P62" s="64"/>
      <c r="Q62" s="64"/>
      <c r="R62" s="64"/>
      <c r="S62" s="64"/>
      <c r="T62" s="64"/>
      <c r="U62" s="64"/>
      <c r="V62" s="64"/>
      <c r="W62" s="64"/>
      <c r="X62" s="64"/>
      <c r="Y62" s="13">
        <f t="shared" si="6"/>
        <v>2</v>
      </c>
      <c r="Z62" s="13">
        <f t="shared" si="7"/>
        <v>110</v>
      </c>
    </row>
  </sheetData>
  <sortState ref="B46:Z62">
    <sortCondition descending="1" ref="Y46:Y62"/>
    <sortCondition ref="Z46:Z62"/>
  </sortState>
  <mergeCells count="36">
    <mergeCell ref="A44:A45"/>
    <mergeCell ref="B44:B45"/>
    <mergeCell ref="C44:C45"/>
    <mergeCell ref="D44:F44"/>
    <mergeCell ref="G44:I44"/>
    <mergeCell ref="A2:A3"/>
    <mergeCell ref="B2:B3"/>
    <mergeCell ref="C2:C3"/>
    <mergeCell ref="D2:F2"/>
    <mergeCell ref="G2:I2"/>
    <mergeCell ref="A25:A26"/>
    <mergeCell ref="B25:B26"/>
    <mergeCell ref="C25:C26"/>
    <mergeCell ref="D25:F25"/>
    <mergeCell ref="G25:I25"/>
    <mergeCell ref="Z44:Z45"/>
    <mergeCell ref="Y44:Y45"/>
    <mergeCell ref="P2:R2"/>
    <mergeCell ref="P25:R25"/>
    <mergeCell ref="P44:R44"/>
    <mergeCell ref="Z2:Z3"/>
    <mergeCell ref="Y25:Y26"/>
    <mergeCell ref="Z25:Z26"/>
    <mergeCell ref="Y2:Y3"/>
    <mergeCell ref="S2:U2"/>
    <mergeCell ref="S25:U25"/>
    <mergeCell ref="S44:U44"/>
    <mergeCell ref="V2:X2"/>
    <mergeCell ref="V25:X25"/>
    <mergeCell ref="V44:X44"/>
    <mergeCell ref="J25:L25"/>
    <mergeCell ref="J44:L44"/>
    <mergeCell ref="M2:O2"/>
    <mergeCell ref="J2:L2"/>
    <mergeCell ref="M25:O25"/>
    <mergeCell ref="M44:O44"/>
  </mergeCells>
  <phoneticPr fontId="1" type="noConversion"/>
  <pageMargins left="0.7" right="0.7" top="0.75" bottom="0.75" header="0.3" footer="0.3"/>
  <pageSetup paperSize="9" scale="2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OP, 4.7</vt:lpstr>
      <vt:lpstr>LS, LR</vt:lpstr>
      <vt:lpstr>TC, RS, MS</vt:lpstr>
      <vt:lpstr>420, 470, HB</vt:lpstr>
      <vt:lpstr>'OP, 4.7'!Print_Area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KangSu</cp:lastModifiedBy>
  <cp:lastPrinted>2014-06-16T02:27:42Z</cp:lastPrinted>
  <dcterms:created xsi:type="dcterms:W3CDTF">2013-04-22T01:24:49Z</dcterms:created>
  <dcterms:modified xsi:type="dcterms:W3CDTF">2014-06-16T02:36:53Z</dcterms:modified>
</cp:coreProperties>
</file>